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<sst xmlns="http://schemas.openxmlformats.org/spreadsheetml/2006/main" count="484" uniqueCount="406">
  <si>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</si>
  <si>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</si>
  <si>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</si>
  <si>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</si>
  <si>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</si>
  <si>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</si>
  <si>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</si>
  <si>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</si>
  <si>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</si>
  <si>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</si>
  <si>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</si>
  <si>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</si>
  <si>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</si>
  <si>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</si>
  <si>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</si>
  <si>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</si>
  <si>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</si>
  <si>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</si>
  <si>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</si>
  <si>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</si>
  <si>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</si>
  <si>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</si>
  <si>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</si>
  <si>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</si>
  <si>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</si>
  <si>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</si>
  <si>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</si>
  <si>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</si>
  <si>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</si>
  <si>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</si>
  <si>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</si>
  <si>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</si>
  <si>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</si>
  <si>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</si>
  <si>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</si>
  <si>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</si>
  <si>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</si>
  <si>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</si>
  <si>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</si>
  <si>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</si>
  <si>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</si>
  <si>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</si>
  <si>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</si>
  <si>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</si>
  <si>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</si>
  <si>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</si>
  <si>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</si>
  <si>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</si>
  <si>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</si>
  <si>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</si>
  <si>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</si>
  <si>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</si>
  <si>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</si>
  <si>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</si>
  <si>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</si>
  <si>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</si>
  <si>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</si>
  <si>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</si>
  <si>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</si>
  <si>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</si>
  <si>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</si>
  <si>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</si>
  <si>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</si>
  <si>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</si>
  <si>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</si>
  <si>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</si>
  <si>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</si>
  <si>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</si>
  <si>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</si>
  <si>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</si>
  <si>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</si>
  <si>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</si>
  <si>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</si>
  <si>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</si>
  <si>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</si>
  <si>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</si>
  <si>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</si>
  <si>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</si>
  <si>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</si>
  <si>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</si>
  <si>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</si>
  <si>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</si>
  <si>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</si>
  <si>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</si>
  <si>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</si>
  <si>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</si>
  <si>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</si>
  <si>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</si>
  <si>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</si>
  <si>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</si>
  <si>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</si>
  <si>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</si>
  <si>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</si>
  <si>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</si>
  <si>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</si>
  <si>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</si>
  <si>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</si>
  <si>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</si>
  <si>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</si>
  <si>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</si>
  <si>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</si>
  <si>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</si>
  <si>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</si>
  <si>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</si>
  <si>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</si>
  <si>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</si>
  <si>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</si>
  <si>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</si>
  <si>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</si>
  <si>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</si>
  <si>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</si>
  <si>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</si>
  <si>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</si>
  <si>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</si>
  <si>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</si>
  <si>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</si>
  <si>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</si>
  <si>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</si>
  <si>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</si>
  <si>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</si>
  <si>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</si>
  <si>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</si>
  <si>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</si>
  <si>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</si>
  <si>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</si>
  <si>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</si>
  <si>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</si>
  <si>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</si>
  <si>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</si>
  <si>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</si>
  <si>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</si>
  <si>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</si>
  <si>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</si>
  <si>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</si>
  <si>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</si>
  <si>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</si>
  <si>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</si>
  <si>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</si>
  <si>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</si>
  <si>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</si>
  <si>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</si>
  <si>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</si>
  <si>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</si>
  <si>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</si>
  <si>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</si>
  <si>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</si>
  <si>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</si>
  <si>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</si>
  <si>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</si>
  <si>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</si>
  <si>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</si>
  <si>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</si>
  <si>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</si>
  <si>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</si>
  <si>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</si>
  <si>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</si>
  <si>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</si>
  <si>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</si>
  <si>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</si>
  <si>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</si>
  <si>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</si>
  <si>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</si>
  <si>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</si>
  <si>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</si>
  <si>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</si>
  <si>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</si>
  <si>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</si>
  <si>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</si>
  <si>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</si>
  <si>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</si>
  <si>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</si>
  <si>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</si>
  <si>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</si>
  <si>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</si>
  <si>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</si>
  <si>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</si>
  <si>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</si>
  <si>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</si>
  <si>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</si>
  <si>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</si>
  <si>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</si>
  <si>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</si>
  <si>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</si>
  <si>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</si>
  <si>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</si>
  <si>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</si>
  <si>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</si>
  <si>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</si>
  <si>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</si>
  <si>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</si>
  <si>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</si>
  <si>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</si>
  <si>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</si>
  <si>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</si>
  <si>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</si>
  <si>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</si>
  <si>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</si>
  <si>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</si>
  <si>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</si>
  <si>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</si>
  <si>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</si>
  <si>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</si>
  <si>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</si>
  <si>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</si>
  <si>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</si>
  <si>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</si>
  <si>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</si>
  <si>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</si>
  <si>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</si>
  <si>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</si>
  <si>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</si>
  <si>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</si>
  <si>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</si>
  <si>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</si>
  <si>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</si>
  <si>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</si>
  <si>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</si>
  <si>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</si>
  <si>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</si>
  <si>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</si>
  <si>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</si>
  <si>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</si>
  <si>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</si>
  <si>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</si>
  <si>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</si>
  <si>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</si>
  <si>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</si>
  <si>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</si>
  <si>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</si>
  <si>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</si>
  <si>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</si>
  <si>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</si>
  <si>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</si>
  <si>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</si>
  <si>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</si>
  <si>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</si>
  <si>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</si>
  <si>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</si>
  <si>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</si>
  <si>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</si>
  <si>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</si>
  <si>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</si>
  <si>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</si>
  <si>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</si>
  <si>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</si>
  <si>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</si>
  <si>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</si>
  <si>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</si>
  <si>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</si>
  <si>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</si>
  <si>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</si>
  <si>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</si>
  <si>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</si>
  <si>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</si>
  <si>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</si>
  <si>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</si>
  <si>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</si>
  <si>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</si>
  <si>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</si>
  <si>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</si>
  <si>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</si>
  <si>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</si>
  <si>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</si>
  <si>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</si>
  <si>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</si>
  <si>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</si>
  <si>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</si>
  <si>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</si>
  <si>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</si>
  <si>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</si>
  <si>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</si>
  <si>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</si>
  <si>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</si>
  <si>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</si>
  <si>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</si>
  <si>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</si>
  <si>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</si>
  <si>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</si>
  <si>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</si>
  <si>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</si>
  <si>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</si>
  <si>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</si>
  <si>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</si>
  <si>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</si>
  <si>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</si>
  <si>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</si>
  <si>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</si>
  <si>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</si>
  <si>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</si>
  <si>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</si>
  <si>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</si>
  <si>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</si>
  <si>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</si>
  <si>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</si>
  <si>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</si>
  <si>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</si>
  <si>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</si>
  <si>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</si>
  <si>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</si>
  <si>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</si>
  <si>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</si>
  <si>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</si>
  <si>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</si>
  <si>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</si>
  <si>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</si>
  <si>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</si>
  <si>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</si>
  <si>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</si>
  <si>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</si>
  <si>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</si>
  <si>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</si>
  <si>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</si>
  <si>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</si>
  <si>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</si>
  <si>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</si>
  <si>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</si>
  <si>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</si>
  <si>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</si>
  <si>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</si>
  <si>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</si>
  <si>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</si>
  <si>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</si>
  <si>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</si>
  <si>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</si>
  <si>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</si>
  <si>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</si>
  <si>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</si>
  <si>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</si>
  <si>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</si>
  <si>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</si>
  <si>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</si>
  <si>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</si>
  <si>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</si>
  <si>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</si>
  <si>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</si>
  <si>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</si>
  <si>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</si>
  <si>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</si>
  <si>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</si>
  <si>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</si>
  <si>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</si>
  <si>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</si>
  <si>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</si>
  <si>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</si>
  <si>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</si>
  <si>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</si>
  <si>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</si>
  <si>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</si>
  <si>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</si>
  <si>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</si>
  <si>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</si>
  <si>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</si>
  <si>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</si>
  <si>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</si>
  <si>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</si>
  <si>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</si>
  <si>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</si>
  <si>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</si>
  <si>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</si>
  <si>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</si>
  <si>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</si>
  <si>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</si>
  <si>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</si>
  <si>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</si>
  <si>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</si>
  <si>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</si>
  <si>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</si>
  <si>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</si>
  <si>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</si>
  <si>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</si>
  <si>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</si>
  <si>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</si>
  <si>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</si>
  <si>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</si>
  <si>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</si>
  <si>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</si>
  <si>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</si>
  <si>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</si>
  <si>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</si>
  <si>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908 2 02 29999 04 0000 150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</si>
  <si>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</si>
  <si>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</si>
  <si>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</si>
  <si>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</si>
  <si>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</si>
  <si>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</si>
  <si>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</si>
  <si>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</si>
  <si>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</si>
  <si>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</si>
  <si>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Прочие субсидии бюджетам городских округов 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</si>
  <si>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</si>
  <si>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</si>
  <si>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</si>
  <si>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</si>
  <si>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>Исполнение бюджета Пышминского городского округа по доходам на 1 марта 2022 года</t>
  </si>
  <si>
    <t>Исполнено на 1 марта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</si>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</sst>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8">
    <font>
      <sz val="10"/>
      <name val="Arial Cyr"/>
      <family val="0"/>
    </font>
    <font>
      <sz val="8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1" fontId="3" fillId="0" borderId="0" xfId="92" applyFont="1" applyAlignment="1">
      <alignment/>
    </xf>
    <xf numFmtId="171" fontId="2" fillId="0" borderId="0" xfId="92" applyFont="1" applyAlignment="1">
      <alignment/>
    </xf>
    <xf numFmtId="171" fontId="5" fillId="0" borderId="0" xfId="92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/>
    </xf>
    <xf numFmtId="171" fontId="8" fillId="0" borderId="0" xfId="92" applyFont="1" applyAlignment="1">
      <alignment/>
    </xf>
    <xf numFmtId="171" fontId="9" fillId="0" borderId="0" xfId="92" applyFont="1" applyAlignment="1">
      <alignment/>
    </xf>
    <xf numFmtId="0" fontId="10" fillId="0" borderId="0" xfId="0" applyFont="1" applyAlignment="1">
      <alignment/>
    </xf>
    <xf numFmtId="171" fontId="10" fillId="0" borderId="0" xfId="92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PageLayoutView="0" workbookViewId="0" topLeftCell="A1">
      <selection activeCell="A498" sqref="A498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2" t="s">
        <v>395</v>
      </c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3" t="s">
        <v>2</v>
      </c>
      <c r="D6" s="23"/>
      <c r="E6" s="23"/>
      <c r="F6" s="23"/>
      <c r="G6" s="23"/>
      <c r="H6" s="23"/>
      <c r="I6" s="5" t="s">
        <v>3</v>
      </c>
      <c r="J6" s="16" t="s">
        <v>396</v>
      </c>
      <c r="K6" s="16" t="s">
        <v>4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7">
        <f>SUM(I13+I42+I69+I90+I106+I115+I153+I171+I191+I164+I325)</f>
        <v>431372767.77</v>
      </c>
      <c r="J9" s="7">
        <f>SUM(J13+J42+J69+J90+J106+J115+J153+J171+J191+J164+J325)</f>
        <v>33654313.58</v>
      </c>
      <c r="K9" s="7">
        <f>J9/I9*100</f>
        <v>7.801677828198896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7">
        <f>I13</f>
        <v>345584767.77</v>
      </c>
      <c r="J11" s="7">
        <f>J13</f>
        <v>25467852.98</v>
      </c>
      <c r="K11" s="7">
        <f>J11/I11*100</f>
        <v>7.369495231036873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7">
        <f>I19+I28+I32+I39</f>
        <v>345584767.77</v>
      </c>
      <c r="J13" s="7">
        <f>J19+J28+J32+J39</f>
        <v>25467852.98</v>
      </c>
      <c r="K13" s="7">
        <f>J13/I13*100</f>
        <v>7.369495231036873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/>
      <c r="K16" s="1"/>
    </row>
    <row r="17" spans="1:11" ht="1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8"/>
      <c r="K17" s="1"/>
    </row>
    <row r="18" spans="1:11" ht="1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16</v>
      </c>
      <c r="D19" s="1"/>
      <c r="E19" s="1"/>
      <c r="F19" s="1"/>
      <c r="G19" s="1"/>
      <c r="H19" s="1"/>
      <c r="I19" s="8">
        <f>343719767.77</f>
        <v>343719767.77</v>
      </c>
      <c r="J19" s="8">
        <v>25342106.13</v>
      </c>
      <c r="K19" s="8">
        <f>J19/I19*100</f>
        <v>7.372897489840521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8"/>
      <c r="K20" s="1"/>
    </row>
    <row r="21" spans="1:11" ht="15">
      <c r="A21" s="1">
        <v>5</v>
      </c>
      <c r="B21" s="1" t="s">
        <v>17</v>
      </c>
      <c r="C21" s="1" t="s">
        <v>12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8"/>
      <c r="K26" s="1"/>
    </row>
    <row r="27" spans="1:11" ht="1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24</v>
      </c>
      <c r="D28" s="1"/>
      <c r="E28" s="1"/>
      <c r="F28" s="1"/>
      <c r="G28" s="1"/>
      <c r="H28" s="1"/>
      <c r="I28" s="8">
        <v>209000</v>
      </c>
      <c r="J28" s="8"/>
      <c r="K28" s="8">
        <f>J28/I28*100</f>
        <v>0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8"/>
      <c r="K29" s="1"/>
    </row>
    <row r="30" spans="1:11" ht="15">
      <c r="A30" s="1">
        <v>6</v>
      </c>
      <c r="B30" s="1" t="s">
        <v>25</v>
      </c>
      <c r="C30" s="1" t="s">
        <v>12</v>
      </c>
      <c r="D30" s="1"/>
      <c r="E30" s="1"/>
      <c r="F30" s="1"/>
      <c r="G30" s="1"/>
      <c r="H30" s="1"/>
      <c r="I30" s="1"/>
      <c r="J30" s="8"/>
      <c r="K30" s="1"/>
    </row>
    <row r="31" spans="1:11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8"/>
      <c r="K31" s="1"/>
    </row>
    <row r="32" spans="1:11" ht="15">
      <c r="A32" s="1"/>
      <c r="B32" s="1"/>
      <c r="C32" s="1" t="s">
        <v>27</v>
      </c>
      <c r="D32" s="1"/>
      <c r="E32" s="1"/>
      <c r="F32" s="1"/>
      <c r="G32" s="1"/>
      <c r="H32" s="1"/>
      <c r="I32" s="8">
        <v>1150000</v>
      </c>
      <c r="J32" s="8">
        <v>30844.35</v>
      </c>
      <c r="K32" s="8">
        <f>J32/I32*100</f>
        <v>2.682117391304348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8"/>
      <c r="J33" s="8"/>
      <c r="K33" s="1"/>
    </row>
    <row r="34" spans="1:11" ht="15">
      <c r="A34" s="1">
        <v>7</v>
      </c>
      <c r="B34" s="1" t="s">
        <v>28</v>
      </c>
      <c r="C34" s="1" t="s">
        <v>29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30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31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32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1" t="s">
        <v>33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1" t="s">
        <v>34</v>
      </c>
      <c r="D39" s="1"/>
      <c r="E39" s="1"/>
      <c r="F39" s="1"/>
      <c r="G39" s="1"/>
      <c r="H39" s="1"/>
      <c r="I39" s="8">
        <v>506000</v>
      </c>
      <c r="J39" s="8">
        <v>94902.5</v>
      </c>
      <c r="K39" s="8">
        <f>J39/I39*100</f>
        <v>18.755434782608695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8</v>
      </c>
      <c r="B41" s="4" t="s">
        <v>35</v>
      </c>
      <c r="C41" s="4" t="s">
        <v>36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4" t="s">
        <v>37</v>
      </c>
      <c r="D42" s="1"/>
      <c r="E42" s="1"/>
      <c r="F42" s="1"/>
      <c r="G42" s="1"/>
      <c r="H42" s="1"/>
      <c r="I42" s="7">
        <f>I48+I55+I61+I67</f>
        <v>39346500</v>
      </c>
      <c r="J42" s="7">
        <f>J48+J55+J61+J67</f>
        <v>3685350.92</v>
      </c>
      <c r="K42" s="7">
        <f>J42/I42*100</f>
        <v>9.366400874283608</v>
      </c>
    </row>
    <row r="43" spans="1:11" ht="15">
      <c r="A43" s="1"/>
      <c r="B43" s="1"/>
      <c r="C43" s="1"/>
      <c r="D43" s="1"/>
      <c r="E43" s="1"/>
      <c r="F43" s="1"/>
      <c r="G43" s="1"/>
      <c r="H43" s="1"/>
      <c r="I43" s="8"/>
      <c r="J43" s="8"/>
      <c r="K43" s="1"/>
    </row>
    <row r="44" spans="1:11" ht="15">
      <c r="A44" s="1">
        <v>9</v>
      </c>
      <c r="B44" s="1" t="s">
        <v>177</v>
      </c>
      <c r="C44" s="1" t="s">
        <v>38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39</v>
      </c>
      <c r="D45" s="1"/>
      <c r="E45" s="1"/>
      <c r="F45" s="1"/>
      <c r="G45" s="1"/>
      <c r="H45" s="1"/>
      <c r="I45" s="8"/>
      <c r="J45" s="8"/>
      <c r="K45" s="1"/>
    </row>
    <row r="46" spans="1:11" ht="15">
      <c r="A46" s="1"/>
      <c r="B46" s="1"/>
      <c r="C46" s="1" t="s">
        <v>40</v>
      </c>
      <c r="D46" s="1"/>
      <c r="E46" s="1"/>
      <c r="F46" s="1"/>
      <c r="G46" s="1"/>
      <c r="H46" s="1"/>
      <c r="I46" s="8"/>
      <c r="J46" s="8"/>
      <c r="K46" s="1"/>
    </row>
    <row r="47" spans="1:11" ht="15">
      <c r="A47" s="1"/>
      <c r="B47" s="1"/>
      <c r="C47" s="1" t="s">
        <v>41</v>
      </c>
      <c r="D47" s="1"/>
      <c r="E47" s="1"/>
      <c r="F47" s="1"/>
      <c r="G47" s="1"/>
      <c r="H47" s="1"/>
      <c r="I47" s="8"/>
      <c r="J47" s="8"/>
      <c r="K47" s="1"/>
    </row>
    <row r="48" spans="1:11" ht="15">
      <c r="A48" s="1"/>
      <c r="B48" s="1"/>
      <c r="C48" s="1" t="s">
        <v>42</v>
      </c>
      <c r="D48" s="1"/>
      <c r="E48" s="1"/>
      <c r="F48" s="1"/>
      <c r="G48" s="1"/>
      <c r="H48" s="1"/>
      <c r="I48" s="8">
        <v>17789800</v>
      </c>
      <c r="J48" s="8">
        <v>1724508.75</v>
      </c>
      <c r="K48" s="8">
        <f>J48/I48*100</f>
        <v>9.693806282251627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8"/>
      <c r="J49" s="8"/>
      <c r="K49" s="8"/>
    </row>
    <row r="50" spans="1:11" ht="15">
      <c r="A50" s="1">
        <v>10</v>
      </c>
      <c r="B50" s="1" t="s">
        <v>178</v>
      </c>
      <c r="C50" s="1" t="s">
        <v>43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44</v>
      </c>
      <c r="D51" s="1"/>
      <c r="E51" s="1"/>
      <c r="F51" s="1"/>
      <c r="G51" s="1"/>
      <c r="H51" s="1"/>
      <c r="I51" s="8"/>
      <c r="J51" s="8"/>
      <c r="K51" s="8"/>
    </row>
    <row r="52" spans="1:11" ht="15">
      <c r="A52" s="1"/>
      <c r="B52" s="1"/>
      <c r="C52" s="1" t="s">
        <v>45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287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1" t="s">
        <v>41</v>
      </c>
      <c r="D54" s="1"/>
      <c r="E54" s="1"/>
      <c r="F54" s="1"/>
      <c r="G54" s="1"/>
      <c r="H54" s="1"/>
      <c r="I54" s="8"/>
      <c r="J54" s="8"/>
      <c r="K54" s="1"/>
    </row>
    <row r="55" spans="1:11" ht="15">
      <c r="A55" s="1"/>
      <c r="B55" s="1"/>
      <c r="C55" s="1" t="s">
        <v>42</v>
      </c>
      <c r="D55" s="1"/>
      <c r="E55" s="1"/>
      <c r="F55" s="1"/>
      <c r="G55" s="1"/>
      <c r="H55" s="1"/>
      <c r="I55" s="8">
        <v>98500</v>
      </c>
      <c r="J55" s="8">
        <v>11822.31</v>
      </c>
      <c r="K55" s="8">
        <f>J55/I55*100</f>
        <v>12.002345177664974</v>
      </c>
    </row>
    <row r="56" spans="1:11" ht="1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5">
      <c r="A57" s="1">
        <v>11</v>
      </c>
      <c r="B57" s="1" t="s">
        <v>179</v>
      </c>
      <c r="C57" s="1" t="s">
        <v>46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39</v>
      </c>
      <c r="D58" s="1"/>
      <c r="E58" s="1"/>
      <c r="F58" s="1"/>
      <c r="G58" s="1"/>
      <c r="H58" s="1"/>
      <c r="I58" s="8"/>
      <c r="J58" s="8"/>
      <c r="K58" s="8"/>
    </row>
    <row r="59" spans="1:11" ht="15">
      <c r="A59" s="1"/>
      <c r="B59" s="1"/>
      <c r="C59" s="1" t="s">
        <v>289</v>
      </c>
      <c r="D59" s="1"/>
      <c r="E59" s="1"/>
      <c r="F59" s="1"/>
      <c r="G59" s="1"/>
      <c r="H59" s="1"/>
      <c r="I59" s="8"/>
      <c r="J59" s="8"/>
      <c r="K59" s="8"/>
    </row>
    <row r="60" spans="1:11" ht="15">
      <c r="A60" s="1"/>
      <c r="B60" s="1"/>
      <c r="C60" s="1" t="s">
        <v>288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203</v>
      </c>
      <c r="D61" s="1"/>
      <c r="E61" s="1"/>
      <c r="F61" s="1"/>
      <c r="G61" s="1"/>
      <c r="H61" s="1"/>
      <c r="I61" s="8">
        <v>23689000</v>
      </c>
      <c r="J61" s="8">
        <v>2126280.01</v>
      </c>
      <c r="K61" s="8">
        <f>J61/I61*100</f>
        <v>8.975811600320823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8"/>
      <c r="J62" s="8"/>
      <c r="K62" s="8"/>
    </row>
    <row r="63" spans="1:11" ht="15">
      <c r="A63" s="1">
        <v>12</v>
      </c>
      <c r="B63" s="1" t="s">
        <v>180</v>
      </c>
      <c r="C63" s="1" t="s">
        <v>47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39</v>
      </c>
      <c r="D64" s="1"/>
      <c r="E64" s="1"/>
      <c r="F64" s="1"/>
      <c r="G64" s="1"/>
      <c r="H64" s="1"/>
      <c r="I64" s="8"/>
      <c r="J64" s="8"/>
      <c r="K64" s="8"/>
    </row>
    <row r="65" spans="1:11" ht="15">
      <c r="A65" s="1"/>
      <c r="B65" s="1"/>
      <c r="C65" s="1" t="s">
        <v>289</v>
      </c>
      <c r="D65" s="1"/>
      <c r="E65" s="1"/>
      <c r="F65" s="1"/>
      <c r="G65" s="1"/>
      <c r="H65" s="1"/>
      <c r="I65" s="8"/>
      <c r="J65" s="8"/>
      <c r="K65" s="8"/>
    </row>
    <row r="66" spans="1:11" ht="15">
      <c r="A66" s="1"/>
      <c r="B66" s="1"/>
      <c r="C66" s="1" t="s">
        <v>288</v>
      </c>
      <c r="D66" s="1"/>
      <c r="E66" s="1"/>
      <c r="F66" s="1"/>
      <c r="G66" s="1"/>
      <c r="H66" s="1"/>
      <c r="I66" s="8"/>
      <c r="J66" s="8"/>
      <c r="K66" s="8"/>
    </row>
    <row r="67" spans="1:11" ht="15">
      <c r="A67" s="1"/>
      <c r="B67" s="1"/>
      <c r="C67" s="1" t="s">
        <v>203</v>
      </c>
      <c r="D67" s="1"/>
      <c r="E67" s="1"/>
      <c r="F67" s="1"/>
      <c r="G67" s="1"/>
      <c r="H67" s="1"/>
      <c r="I67" s="8">
        <v>-2230800</v>
      </c>
      <c r="J67" s="8">
        <v>-177260.15</v>
      </c>
      <c r="K67" s="8">
        <f>J67/I67*100</f>
        <v>7.946035054688901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8"/>
      <c r="J68" s="8"/>
      <c r="K68" s="1"/>
    </row>
    <row r="69" spans="1:11" ht="15">
      <c r="A69" s="1">
        <v>13</v>
      </c>
      <c r="B69" s="4" t="s">
        <v>48</v>
      </c>
      <c r="C69" s="4" t="s">
        <v>49</v>
      </c>
      <c r="D69" s="4"/>
      <c r="E69" s="4"/>
      <c r="F69" s="4"/>
      <c r="G69" s="4"/>
      <c r="H69" s="2"/>
      <c r="I69" s="7">
        <f>I82+I84+I88+I75+I79</f>
        <v>21041500</v>
      </c>
      <c r="J69" s="7">
        <f>J75+J79+J82+J88</f>
        <v>1102570.9300000002</v>
      </c>
      <c r="K69" s="7">
        <f>J69/I69*100</f>
        <v>5.23998255827769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7"/>
    </row>
    <row r="71" spans="1:11" ht="15">
      <c r="A71" s="1">
        <v>14</v>
      </c>
      <c r="B71" s="1" t="s">
        <v>50</v>
      </c>
      <c r="C71" s="1" t="s">
        <v>51</v>
      </c>
      <c r="D71" s="4"/>
      <c r="E71" s="4"/>
      <c r="F71" s="4"/>
      <c r="G71" s="4"/>
      <c r="H71" s="2"/>
      <c r="I71" s="7"/>
      <c r="J71" s="7"/>
      <c r="K71" s="7"/>
    </row>
    <row r="72" spans="1:11" ht="15">
      <c r="A72" s="1"/>
      <c r="B72" s="1"/>
      <c r="C72" s="1" t="s">
        <v>52</v>
      </c>
      <c r="D72" s="4"/>
      <c r="E72" s="4"/>
      <c r="F72" s="4"/>
      <c r="G72" s="4"/>
      <c r="H72" s="2"/>
      <c r="I72" s="9">
        <f>I75+I79</f>
        <v>18980500</v>
      </c>
      <c r="J72" s="9">
        <f>J75+J79</f>
        <v>979103.03</v>
      </c>
      <c r="K72" s="8">
        <f>J72/I72*100</f>
        <v>5.158468059324043</v>
      </c>
    </row>
    <row r="73" spans="1:11" ht="15">
      <c r="A73" s="1"/>
      <c r="B73" s="4"/>
      <c r="C73" s="4"/>
      <c r="D73" s="4"/>
      <c r="E73" s="4"/>
      <c r="F73" s="4"/>
      <c r="G73" s="4"/>
      <c r="H73" s="2"/>
      <c r="I73" s="7"/>
      <c r="J73" s="7"/>
      <c r="K73" s="2"/>
    </row>
    <row r="74" spans="1:11" ht="15">
      <c r="A74" s="1">
        <v>15</v>
      </c>
      <c r="B74" s="1" t="s">
        <v>53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1"/>
      <c r="B75" s="4"/>
      <c r="C75" s="1" t="s">
        <v>55</v>
      </c>
      <c r="D75" s="4"/>
      <c r="E75" s="4"/>
      <c r="F75" s="4"/>
      <c r="G75" s="4"/>
      <c r="H75" s="2"/>
      <c r="I75" s="8">
        <v>5835500</v>
      </c>
      <c r="J75" s="8">
        <v>451377.6</v>
      </c>
      <c r="K75" s="8">
        <f>J75/I75*100</f>
        <v>7.7350287036243675</v>
      </c>
    </row>
    <row r="76" spans="1:11" ht="15">
      <c r="A76" s="1"/>
      <c r="B76" s="4"/>
      <c r="C76" s="1"/>
      <c r="D76" s="4"/>
      <c r="E76" s="4"/>
      <c r="F76" s="4"/>
      <c r="G76" s="4"/>
      <c r="H76" s="2"/>
      <c r="I76" s="8"/>
      <c r="J76" s="8"/>
      <c r="K76" s="8"/>
    </row>
    <row r="77" spans="1:11" ht="15">
      <c r="A77" s="15">
        <v>16</v>
      </c>
      <c r="B77" s="1" t="s">
        <v>56</v>
      </c>
      <c r="C77" s="1" t="s">
        <v>54</v>
      </c>
      <c r="D77" s="4"/>
      <c r="E77" s="4"/>
      <c r="F77" s="4"/>
      <c r="G77" s="4"/>
      <c r="H77" s="2"/>
      <c r="I77" s="7"/>
      <c r="J77" s="7"/>
      <c r="K77" s="2"/>
    </row>
    <row r="78" spans="1:11" ht="15">
      <c r="A78" s="2"/>
      <c r="B78" s="4"/>
      <c r="C78" s="1" t="s">
        <v>57</v>
      </c>
      <c r="D78" s="1"/>
      <c r="E78" s="1"/>
      <c r="F78" s="1"/>
      <c r="G78" s="1"/>
      <c r="H78" s="2"/>
      <c r="I78" s="7"/>
      <c r="J78" s="7"/>
      <c r="K78" s="2"/>
    </row>
    <row r="79" spans="1:11" ht="15">
      <c r="A79" s="2"/>
      <c r="B79" s="1"/>
      <c r="C79" s="1" t="s">
        <v>58</v>
      </c>
      <c r="D79" s="1"/>
      <c r="E79" s="1"/>
      <c r="F79" s="1"/>
      <c r="G79" s="1"/>
      <c r="H79" s="2"/>
      <c r="I79" s="8">
        <v>13145000</v>
      </c>
      <c r="J79" s="8">
        <v>527725.43</v>
      </c>
      <c r="K79" s="8">
        <f>J79/I79*100</f>
        <v>4.014647622670217</v>
      </c>
    </row>
    <row r="80" spans="1:11" ht="15">
      <c r="A80" s="2"/>
      <c r="B80" s="1"/>
      <c r="C80" s="1"/>
      <c r="D80" s="1"/>
      <c r="E80" s="1"/>
      <c r="F80" s="1"/>
      <c r="G80" s="1"/>
      <c r="H80" s="2"/>
      <c r="I80" s="8"/>
      <c r="J80" s="8"/>
      <c r="K80" s="8"/>
    </row>
    <row r="81" spans="1:11" ht="15">
      <c r="A81" s="1">
        <v>17</v>
      </c>
      <c r="B81" s="1" t="s">
        <v>59</v>
      </c>
      <c r="C81" s="1" t="s">
        <v>60</v>
      </c>
      <c r="D81" s="1"/>
      <c r="E81" s="1"/>
      <c r="F81" s="1"/>
      <c r="G81" s="1"/>
      <c r="H81" s="1"/>
      <c r="I81" s="8"/>
      <c r="J81" s="8"/>
      <c r="K81" s="1"/>
    </row>
    <row r="82" spans="1:11" ht="15">
      <c r="A82" s="1"/>
      <c r="B82" s="1"/>
      <c r="C82" s="1" t="s">
        <v>61</v>
      </c>
      <c r="D82" s="1"/>
      <c r="E82" s="1"/>
      <c r="F82" s="1"/>
      <c r="G82" s="1"/>
      <c r="H82" s="1"/>
      <c r="I82" s="8"/>
      <c r="J82" s="8">
        <v>-22148.2</v>
      </c>
      <c r="K82" s="8"/>
    </row>
    <row r="83" spans="1:11" ht="15">
      <c r="A83" s="1"/>
      <c r="B83" s="1"/>
      <c r="C83" s="1"/>
      <c r="D83" s="1"/>
      <c r="E83" s="1"/>
      <c r="F83" s="1"/>
      <c r="G83" s="1"/>
      <c r="H83" s="1"/>
      <c r="I83" s="8"/>
      <c r="J83" s="8"/>
      <c r="K83" s="1"/>
    </row>
    <row r="84" spans="1:11" ht="15">
      <c r="A84" s="1">
        <v>18</v>
      </c>
      <c r="B84" s="1" t="s">
        <v>62</v>
      </c>
      <c r="C84" s="1" t="s">
        <v>63</v>
      </c>
      <c r="D84" s="1"/>
      <c r="E84" s="1"/>
      <c r="F84" s="1"/>
      <c r="G84" s="1"/>
      <c r="H84" s="1"/>
      <c r="I84" s="8">
        <v>160000</v>
      </c>
      <c r="J84" s="8"/>
      <c r="K84" s="8">
        <f>J84/I84*100</f>
        <v>0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1"/>
    </row>
    <row r="86" spans="1:11" ht="15">
      <c r="A86" s="1">
        <v>19</v>
      </c>
      <c r="B86" s="1" t="s">
        <v>64</v>
      </c>
      <c r="C86" s="1" t="s">
        <v>65</v>
      </c>
      <c r="D86" s="1"/>
      <c r="E86" s="1"/>
      <c r="F86" s="1"/>
      <c r="G86" s="1"/>
      <c r="H86" s="1"/>
      <c r="I86" s="8"/>
      <c r="J86" s="8"/>
      <c r="K86" s="1"/>
    </row>
    <row r="87" spans="1:11" ht="15">
      <c r="A87" s="1"/>
      <c r="B87" s="1"/>
      <c r="C87" s="1" t="s">
        <v>66</v>
      </c>
      <c r="D87" s="1"/>
      <c r="E87" s="1"/>
      <c r="F87" s="1"/>
      <c r="G87" s="1"/>
      <c r="H87" s="1"/>
      <c r="I87" s="8"/>
      <c r="J87" s="8"/>
      <c r="K87" s="1"/>
    </row>
    <row r="88" spans="1:11" ht="15">
      <c r="A88" s="1"/>
      <c r="B88" s="1"/>
      <c r="C88" s="1" t="s">
        <v>67</v>
      </c>
      <c r="D88" s="1"/>
      <c r="E88" s="1"/>
      <c r="F88" s="1"/>
      <c r="G88" s="1"/>
      <c r="H88" s="1"/>
      <c r="I88" s="8">
        <v>1901000</v>
      </c>
      <c r="J88" s="8">
        <v>145616.1</v>
      </c>
      <c r="K88" s="8">
        <f>J88/I88*100</f>
        <v>7.659973698053656</v>
      </c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1"/>
    </row>
    <row r="90" spans="1:11" ht="15">
      <c r="A90" s="1">
        <v>20</v>
      </c>
      <c r="B90" s="4" t="s">
        <v>68</v>
      </c>
      <c r="C90" s="4" t="s">
        <v>69</v>
      </c>
      <c r="D90" s="4"/>
      <c r="E90" s="4"/>
      <c r="F90" s="2"/>
      <c r="G90" s="2"/>
      <c r="H90" s="2"/>
      <c r="I90" s="7">
        <f>SUM(I94+I96)</f>
        <v>11606000</v>
      </c>
      <c r="J90" s="7">
        <f>SUM(J94+J96)</f>
        <v>1473394.35</v>
      </c>
      <c r="K90" s="7">
        <f>J90/I90*100</f>
        <v>12.695108995347235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1" t="s">
        <v>70</v>
      </c>
      <c r="C92" s="1" t="s">
        <v>71</v>
      </c>
      <c r="D92" s="1"/>
      <c r="E92" s="1"/>
      <c r="F92" s="1"/>
      <c r="G92" s="1"/>
      <c r="H92" s="1"/>
      <c r="I92" s="8"/>
      <c r="J92" s="8"/>
      <c r="K92" s="1"/>
    </row>
    <row r="93" spans="1:11" ht="15">
      <c r="A93" s="1"/>
      <c r="B93" s="1"/>
      <c r="C93" s="1" t="s">
        <v>72</v>
      </c>
      <c r="D93" s="1"/>
      <c r="E93" s="1"/>
      <c r="F93" s="1"/>
      <c r="G93" s="1"/>
      <c r="H93" s="1"/>
      <c r="I93" s="8"/>
      <c r="J93" s="8"/>
      <c r="K93" s="1"/>
    </row>
    <row r="94" spans="1:11" ht="15">
      <c r="A94" s="1"/>
      <c r="B94" s="1"/>
      <c r="C94" s="1" t="s">
        <v>73</v>
      </c>
      <c r="D94" s="1"/>
      <c r="E94" s="1"/>
      <c r="F94" s="1"/>
      <c r="G94" s="1"/>
      <c r="H94" s="1"/>
      <c r="I94" s="8">
        <v>2590000</v>
      </c>
      <c r="J94" s="8">
        <v>181960.65</v>
      </c>
      <c r="K94" s="8">
        <f>J94/I94*100</f>
        <v>7.025507722007722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1" t="s">
        <v>74</v>
      </c>
      <c r="C96" s="1" t="s">
        <v>75</v>
      </c>
      <c r="D96" s="1"/>
      <c r="E96" s="1"/>
      <c r="F96" s="1"/>
      <c r="G96" s="1"/>
      <c r="H96" s="1"/>
      <c r="I96" s="9">
        <f>SUM(I100+I104)</f>
        <v>9016000</v>
      </c>
      <c r="J96" s="9">
        <f>SUM(J100+J104)</f>
        <v>1291433.7000000002</v>
      </c>
      <c r="K96" s="9">
        <f>J96/I96*100</f>
        <v>14.32379880212955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76</v>
      </c>
      <c r="C98" s="1" t="s">
        <v>77</v>
      </c>
      <c r="D98" s="1"/>
      <c r="E98" s="1"/>
      <c r="F98" s="1"/>
      <c r="G98" s="1"/>
      <c r="H98" s="1"/>
      <c r="I98" s="8"/>
      <c r="J98" s="8"/>
      <c r="K98" s="1"/>
    </row>
    <row r="99" spans="1:11" ht="15">
      <c r="A99" s="1"/>
      <c r="B99" s="1"/>
      <c r="C99" s="1" t="s">
        <v>78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79</v>
      </c>
      <c r="D100" s="1"/>
      <c r="E100" s="1"/>
      <c r="F100" s="1"/>
      <c r="G100" s="1"/>
      <c r="H100" s="1"/>
      <c r="I100" s="8">
        <v>6301000</v>
      </c>
      <c r="J100" s="8">
        <v>1144177.83</v>
      </c>
      <c r="K100" s="8">
        <f>J100/I100*100</f>
        <v>18.15867052848754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80</v>
      </c>
      <c r="C102" s="1" t="s">
        <v>81</v>
      </c>
      <c r="D102" s="1"/>
      <c r="E102" s="1"/>
      <c r="F102" s="1"/>
      <c r="G102" s="1"/>
      <c r="H102" s="1"/>
      <c r="I102" s="8"/>
      <c r="J102" s="8"/>
      <c r="K102" s="1"/>
    </row>
    <row r="103" spans="1:11" ht="15">
      <c r="A103" s="1"/>
      <c r="B103" s="1"/>
      <c r="C103" s="1" t="s">
        <v>78</v>
      </c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/>
      <c r="B104" s="1"/>
      <c r="C104" s="1" t="s">
        <v>79</v>
      </c>
      <c r="D104" s="1"/>
      <c r="E104" s="1"/>
      <c r="F104" s="1"/>
      <c r="G104" s="1"/>
      <c r="H104" s="1"/>
      <c r="I104" s="8">
        <v>2715000</v>
      </c>
      <c r="J104" s="8">
        <v>147255.87</v>
      </c>
      <c r="K104" s="8">
        <f>J104/I104*100</f>
        <v>5.423788950276243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>
        <v>25</v>
      </c>
      <c r="B106" s="4" t="s">
        <v>82</v>
      </c>
      <c r="C106" s="4" t="s">
        <v>83</v>
      </c>
      <c r="D106" s="4"/>
      <c r="E106" s="4"/>
      <c r="F106" s="4"/>
      <c r="G106" s="2"/>
      <c r="H106" s="2"/>
      <c r="I106" s="7">
        <f>SUM(I111)</f>
        <v>2368000</v>
      </c>
      <c r="J106" s="7">
        <f>SUM(J111)</f>
        <v>345086.56</v>
      </c>
      <c r="K106" s="7">
        <f>J106/I106*100</f>
        <v>14.572912162162163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84</v>
      </c>
      <c r="C108" s="1" t="s">
        <v>85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86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290</v>
      </c>
      <c r="D110" s="1"/>
      <c r="E110" s="1"/>
      <c r="F110" s="1"/>
      <c r="G110" s="1"/>
      <c r="H110" s="1"/>
      <c r="I110" s="8"/>
      <c r="J110" s="8"/>
      <c r="K110" s="1"/>
    </row>
    <row r="111" spans="1:11" ht="15">
      <c r="A111" s="1"/>
      <c r="B111" s="1"/>
      <c r="C111" s="1" t="s">
        <v>87</v>
      </c>
      <c r="D111" s="1"/>
      <c r="E111" s="1"/>
      <c r="F111" s="1"/>
      <c r="G111" s="1"/>
      <c r="H111" s="1"/>
      <c r="I111" s="8">
        <v>2368000</v>
      </c>
      <c r="J111" s="8">
        <v>345086.56</v>
      </c>
      <c r="K111" s="8">
        <f>J111/I111*100</f>
        <v>14.572912162162163</v>
      </c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8"/>
      <c r="J112" s="8"/>
      <c r="K112" s="8"/>
    </row>
    <row r="113" spans="1:11" ht="15">
      <c r="A113" s="1">
        <v>27</v>
      </c>
      <c r="B113" s="4" t="s">
        <v>88</v>
      </c>
      <c r="C113" s="4" t="s">
        <v>89</v>
      </c>
      <c r="D113" s="10"/>
      <c r="E113" s="10"/>
      <c r="F113" s="10"/>
      <c r="G113" s="10"/>
      <c r="H113" s="1"/>
      <c r="I113" s="8"/>
      <c r="J113" s="8"/>
      <c r="K113" s="1"/>
    </row>
    <row r="114" spans="1:11" ht="15">
      <c r="A114" s="1"/>
      <c r="B114" s="10"/>
      <c r="C114" s="4" t="s">
        <v>90</v>
      </c>
      <c r="D114" s="4"/>
      <c r="E114" s="4"/>
      <c r="F114" s="4"/>
      <c r="G114" s="4"/>
      <c r="H114" s="1"/>
      <c r="I114" s="8"/>
      <c r="J114" s="8"/>
      <c r="K114" s="1"/>
    </row>
    <row r="115" spans="1:11" ht="15">
      <c r="A115" s="1"/>
      <c r="B115" s="10"/>
      <c r="C115" s="4" t="s">
        <v>91</v>
      </c>
      <c r="D115" s="4"/>
      <c r="E115" s="4"/>
      <c r="F115" s="4"/>
      <c r="G115" s="4"/>
      <c r="H115" s="1"/>
      <c r="I115" s="7">
        <f>SUM(I122+I128+I132+I141+I150)</f>
        <v>7869000</v>
      </c>
      <c r="J115" s="7">
        <f>SUM(J122+J128+J132+J141+J150)</f>
        <v>1180274.02</v>
      </c>
      <c r="K115" s="7">
        <f>J115/I115*100</f>
        <v>14.999034438937603</v>
      </c>
    </row>
    <row r="116" spans="1:11" ht="15">
      <c r="A116" s="1"/>
      <c r="B116" s="10"/>
      <c r="C116" s="4"/>
      <c r="D116" s="4"/>
      <c r="E116" s="4"/>
      <c r="F116" s="4"/>
      <c r="G116" s="4"/>
      <c r="H116" s="1"/>
      <c r="I116" s="7"/>
      <c r="J116" s="8"/>
      <c r="K116" s="1"/>
    </row>
    <row r="117" spans="1:11" ht="15">
      <c r="A117" s="1">
        <v>28</v>
      </c>
      <c r="B117" s="1" t="s">
        <v>92</v>
      </c>
      <c r="C117" s="1" t="s">
        <v>93</v>
      </c>
      <c r="D117" s="1"/>
      <c r="E117" s="1"/>
      <c r="F117" s="1"/>
      <c r="G117" s="1"/>
      <c r="H117" s="1"/>
      <c r="I117" s="8"/>
      <c r="J117" s="8"/>
      <c r="K117" s="1"/>
    </row>
    <row r="118" spans="1:11" ht="15">
      <c r="A118" s="1"/>
      <c r="B118" s="1"/>
      <c r="C118" s="1" t="s">
        <v>94</v>
      </c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/>
      <c r="B119" s="1"/>
      <c r="C119" s="1" t="s">
        <v>95</v>
      </c>
      <c r="D119" s="1"/>
      <c r="E119" s="1"/>
      <c r="F119" s="1"/>
      <c r="G119" s="1"/>
      <c r="H119" s="1"/>
      <c r="I119" s="8"/>
      <c r="J119" s="8"/>
      <c r="K119" s="1"/>
    </row>
    <row r="120" spans="1:11" ht="15">
      <c r="A120" s="1"/>
      <c r="B120" s="1"/>
      <c r="C120" s="1" t="s">
        <v>96</v>
      </c>
      <c r="D120" s="1"/>
      <c r="E120" s="1"/>
      <c r="F120" s="1"/>
      <c r="G120" s="1"/>
      <c r="H120" s="1"/>
      <c r="I120" s="8"/>
      <c r="J120" s="8"/>
      <c r="K120" s="1"/>
    </row>
    <row r="121" spans="1:11" ht="15">
      <c r="A121" s="1"/>
      <c r="B121" s="1"/>
      <c r="C121" s="1" t="s">
        <v>97</v>
      </c>
      <c r="D121" s="1"/>
      <c r="E121" s="1"/>
      <c r="F121" s="1"/>
      <c r="G121" s="1"/>
      <c r="H121" s="1"/>
      <c r="I121" s="8"/>
      <c r="J121" s="8"/>
      <c r="K121" s="1"/>
    </row>
    <row r="122" spans="1:11" ht="15">
      <c r="A122" s="1"/>
      <c r="B122" s="1"/>
      <c r="C122" s="1" t="s">
        <v>98</v>
      </c>
      <c r="D122" s="1"/>
      <c r="E122" s="1"/>
      <c r="F122" s="1"/>
      <c r="G122" s="1"/>
      <c r="H122" s="1"/>
      <c r="I122" s="8">
        <v>3049000</v>
      </c>
      <c r="J122" s="8">
        <v>346882.71</v>
      </c>
      <c r="K122" s="8">
        <f>J122/I122*100</f>
        <v>11.376933748770089</v>
      </c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8"/>
      <c r="J123" s="8"/>
      <c r="K123" s="8"/>
    </row>
    <row r="124" spans="1:11" ht="15">
      <c r="A124" s="1">
        <v>29</v>
      </c>
      <c r="B124" s="1" t="s">
        <v>103</v>
      </c>
      <c r="C124" s="1" t="s">
        <v>104</v>
      </c>
      <c r="D124" s="1"/>
      <c r="E124" s="1"/>
      <c r="F124" s="1"/>
      <c r="G124" s="1"/>
      <c r="H124" s="1"/>
      <c r="I124" s="8"/>
      <c r="J124" s="8"/>
      <c r="K124" s="8"/>
    </row>
    <row r="125" spans="1:11" ht="15">
      <c r="A125" s="1"/>
      <c r="B125" s="1"/>
      <c r="C125" s="1" t="s">
        <v>105</v>
      </c>
      <c r="D125" s="1"/>
      <c r="E125" s="1"/>
      <c r="F125" s="1"/>
      <c r="G125" s="1"/>
      <c r="H125" s="1"/>
      <c r="I125" s="8"/>
      <c r="J125" s="8"/>
      <c r="K125" s="8"/>
    </row>
    <row r="126" spans="1:11" ht="15">
      <c r="A126" s="1"/>
      <c r="B126" s="1"/>
      <c r="C126" s="1" t="s">
        <v>106</v>
      </c>
      <c r="D126" s="1"/>
      <c r="E126" s="1"/>
      <c r="F126" s="1"/>
      <c r="G126" s="1"/>
      <c r="H126" s="1"/>
      <c r="I126" s="8"/>
      <c r="J126" s="8"/>
      <c r="K126" s="8"/>
    </row>
    <row r="127" spans="1:11" ht="15">
      <c r="A127" s="1"/>
      <c r="B127" s="1"/>
      <c r="C127" s="1" t="s">
        <v>107</v>
      </c>
      <c r="D127" s="1"/>
      <c r="E127" s="1"/>
      <c r="F127" s="1"/>
      <c r="G127" s="1"/>
      <c r="H127" s="1"/>
      <c r="I127" s="8"/>
      <c r="J127" s="8"/>
      <c r="K127" s="8"/>
    </row>
    <row r="128" spans="1:11" ht="15">
      <c r="A128" s="1"/>
      <c r="B128" s="1"/>
      <c r="C128" s="1" t="s">
        <v>108</v>
      </c>
      <c r="D128" s="1"/>
      <c r="E128" s="1"/>
      <c r="F128" s="1"/>
      <c r="G128" s="1"/>
      <c r="H128" s="1"/>
      <c r="I128" s="8">
        <v>508000</v>
      </c>
      <c r="J128" s="8">
        <v>253862.54</v>
      </c>
      <c r="K128" s="8">
        <f>J128/I128*100</f>
        <v>49.97294094488189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8"/>
      <c r="J129" s="8"/>
      <c r="K129" s="8"/>
    </row>
    <row r="130" spans="1:11" ht="15">
      <c r="A130" s="1">
        <v>30</v>
      </c>
      <c r="B130" s="1" t="s">
        <v>99</v>
      </c>
      <c r="C130" s="1" t="s">
        <v>100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101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102</v>
      </c>
      <c r="D132" s="1"/>
      <c r="E132" s="1"/>
      <c r="F132" s="1"/>
      <c r="G132" s="1"/>
      <c r="H132" s="1"/>
      <c r="I132" s="8">
        <v>1663000</v>
      </c>
      <c r="J132" s="8">
        <v>176520.33</v>
      </c>
      <c r="K132" s="8">
        <f>J132/I132*100</f>
        <v>10.614571858087793</v>
      </c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>
        <v>31</v>
      </c>
      <c r="B134" s="1" t="s">
        <v>291</v>
      </c>
      <c r="C134" s="1" t="s">
        <v>292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124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293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294</v>
      </c>
      <c r="D137" s="1"/>
      <c r="E137" s="1"/>
      <c r="F137" s="1"/>
      <c r="G137" s="1"/>
      <c r="H137" s="1"/>
      <c r="I137" s="8"/>
      <c r="J137" s="8"/>
      <c r="K137" s="1"/>
    </row>
    <row r="138" spans="1:11" ht="15">
      <c r="A138" s="1"/>
      <c r="B138" s="1"/>
      <c r="C138" s="1" t="s">
        <v>295</v>
      </c>
      <c r="D138" s="1"/>
      <c r="E138" s="1"/>
      <c r="F138" s="1"/>
      <c r="G138" s="1"/>
      <c r="H138" s="1"/>
      <c r="I138" s="8"/>
      <c r="J138" s="8"/>
      <c r="K138" s="1"/>
    </row>
    <row r="139" spans="1:11" ht="15">
      <c r="A139" s="1"/>
      <c r="B139" s="1"/>
      <c r="C139" s="1" t="s">
        <v>296</v>
      </c>
      <c r="D139" s="1"/>
      <c r="E139" s="1"/>
      <c r="F139" s="1"/>
      <c r="G139" s="1"/>
      <c r="H139" s="1"/>
      <c r="I139" s="8"/>
      <c r="J139" s="8"/>
      <c r="K139" s="1"/>
    </row>
    <row r="140" spans="1:11" ht="15">
      <c r="A140" s="1"/>
      <c r="B140" s="1"/>
      <c r="C140" s="1" t="s">
        <v>297</v>
      </c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/>
      <c r="B141" s="1"/>
      <c r="C141" s="1" t="s">
        <v>298</v>
      </c>
      <c r="D141" s="1"/>
      <c r="E141" s="1"/>
      <c r="F141" s="1"/>
      <c r="G141" s="1"/>
      <c r="H141" s="1"/>
      <c r="I141" s="8">
        <v>2368000</v>
      </c>
      <c r="J141" s="8">
        <v>358594.61</v>
      </c>
      <c r="K141" s="8">
        <f>J141/I141*100</f>
        <v>15.143353462837839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>
        <v>32</v>
      </c>
      <c r="B143" s="1" t="s">
        <v>342</v>
      </c>
      <c r="C143" s="1" t="s">
        <v>343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344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345</v>
      </c>
      <c r="D145" s="1"/>
      <c r="E145" s="1"/>
      <c r="F145" s="1"/>
      <c r="G145" s="1"/>
      <c r="H145" s="1"/>
      <c r="I145" s="8"/>
      <c r="J145" s="8"/>
      <c r="K145" s="1"/>
    </row>
    <row r="146" spans="1:11" ht="15">
      <c r="A146" s="1"/>
      <c r="B146" s="1"/>
      <c r="C146" s="1" t="s">
        <v>346</v>
      </c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/>
      <c r="B147" s="1"/>
      <c r="C147" s="1" t="s">
        <v>347</v>
      </c>
      <c r="D147" s="1"/>
      <c r="E147" s="1"/>
      <c r="F147" s="1"/>
      <c r="G147" s="1"/>
      <c r="H147" s="1"/>
      <c r="I147" s="8"/>
      <c r="J147" s="8"/>
      <c r="K147" s="8"/>
    </row>
    <row r="148" spans="1:11" ht="15">
      <c r="A148" s="1"/>
      <c r="B148" s="1"/>
      <c r="C148" s="1" t="s">
        <v>348</v>
      </c>
      <c r="D148" s="1"/>
      <c r="E148" s="1"/>
      <c r="F148" s="1"/>
      <c r="G148" s="1"/>
      <c r="H148" s="1"/>
      <c r="I148" s="8"/>
      <c r="J148" s="8"/>
      <c r="K148" s="8"/>
    </row>
    <row r="149" spans="1:11" ht="15">
      <c r="A149" s="1"/>
      <c r="B149" s="1"/>
      <c r="C149" s="1" t="s">
        <v>349</v>
      </c>
      <c r="D149" s="1"/>
      <c r="E149" s="1"/>
      <c r="F149" s="1"/>
      <c r="G149" s="1"/>
      <c r="H149" s="1"/>
      <c r="I149" s="8"/>
      <c r="J149" s="8"/>
      <c r="K149" s="8"/>
    </row>
    <row r="150" spans="1:11" ht="15">
      <c r="A150" s="1"/>
      <c r="B150" s="1"/>
      <c r="C150" s="1" t="s">
        <v>350</v>
      </c>
      <c r="D150" s="1"/>
      <c r="E150" s="1"/>
      <c r="F150" s="1"/>
      <c r="G150" s="1"/>
      <c r="H150" s="1"/>
      <c r="I150" s="8">
        <v>281000</v>
      </c>
      <c r="J150" s="8">
        <v>44413.83</v>
      </c>
      <c r="K150" s="8">
        <f>J150/I150*100</f>
        <v>15.805633451957297</v>
      </c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>
        <v>33</v>
      </c>
      <c r="B152" s="4" t="s">
        <v>109</v>
      </c>
      <c r="C152" s="4" t="s">
        <v>110</v>
      </c>
      <c r="D152" s="4"/>
      <c r="E152" s="4"/>
      <c r="F152" s="4"/>
      <c r="G152" s="4"/>
      <c r="H152" s="2"/>
      <c r="I152" s="7"/>
      <c r="J152" s="8"/>
      <c r="K152" s="1"/>
    </row>
    <row r="153" spans="1:11" ht="15">
      <c r="A153" s="1"/>
      <c r="B153" s="4"/>
      <c r="C153" s="4" t="s">
        <v>111</v>
      </c>
      <c r="D153" s="4"/>
      <c r="E153" s="4"/>
      <c r="F153" s="4"/>
      <c r="G153" s="4"/>
      <c r="H153" s="2"/>
      <c r="I153" s="7">
        <f>SUM(I156+I159+I161)</f>
        <v>34000</v>
      </c>
      <c r="J153" s="7">
        <f>SUM(J156+J159+J161)</f>
        <v>155209.13</v>
      </c>
      <c r="K153" s="7">
        <f>J153/I153*100</f>
        <v>456.4974411764706</v>
      </c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>
        <v>34</v>
      </c>
      <c r="B155" s="1" t="s">
        <v>112</v>
      </c>
      <c r="C155" s="1" t="s">
        <v>113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114</v>
      </c>
      <c r="D156" s="1"/>
      <c r="E156" s="1"/>
      <c r="F156" s="1"/>
      <c r="G156" s="1"/>
      <c r="H156" s="1"/>
      <c r="I156" s="8">
        <v>11000</v>
      </c>
      <c r="J156" s="8">
        <v>147832.68</v>
      </c>
      <c r="K156" s="8">
        <f>J156/I156*100</f>
        <v>1343.9334545454544</v>
      </c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8"/>
      <c r="J157" s="8"/>
      <c r="K157" s="8"/>
    </row>
    <row r="158" spans="1:11" ht="15">
      <c r="A158" s="1">
        <v>35</v>
      </c>
      <c r="B158" s="1" t="s">
        <v>115</v>
      </c>
      <c r="C158" s="1" t="s">
        <v>116</v>
      </c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/>
      <c r="B159" s="1"/>
      <c r="C159" s="1" t="s">
        <v>117</v>
      </c>
      <c r="D159" s="1"/>
      <c r="E159" s="1"/>
      <c r="F159" s="1"/>
      <c r="G159" s="1"/>
      <c r="H159" s="1"/>
      <c r="I159" s="8">
        <v>4000</v>
      </c>
      <c r="J159" s="8">
        <v>0</v>
      </c>
      <c r="K159" s="8">
        <f>J159/I159*100</f>
        <v>0</v>
      </c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8"/>
      <c r="J160" s="8"/>
      <c r="K160" s="1"/>
    </row>
    <row r="161" spans="1:11" ht="15">
      <c r="A161" s="1">
        <v>36</v>
      </c>
      <c r="B161" s="1" t="s">
        <v>167</v>
      </c>
      <c r="C161" s="1" t="s">
        <v>118</v>
      </c>
      <c r="D161" s="1"/>
      <c r="E161" s="1"/>
      <c r="F161" s="1"/>
      <c r="G161" s="1"/>
      <c r="H161" s="1"/>
      <c r="I161" s="8">
        <v>19000</v>
      </c>
      <c r="J161" s="8">
        <v>7376.45</v>
      </c>
      <c r="K161" s="8">
        <f>J161/I161*100</f>
        <v>38.82342105263158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8"/>
      <c r="J162" s="8"/>
      <c r="K162" s="8"/>
    </row>
    <row r="163" spans="1:11" ht="15">
      <c r="A163" s="1"/>
      <c r="B163" s="1"/>
      <c r="C163" s="4" t="s">
        <v>359</v>
      </c>
      <c r="D163" s="4"/>
      <c r="E163" s="4"/>
      <c r="F163" s="4"/>
      <c r="G163" s="4"/>
      <c r="H163" s="1"/>
      <c r="I163" s="8"/>
      <c r="J163" s="8"/>
      <c r="K163" s="8"/>
    </row>
    <row r="164" spans="1:11" ht="15">
      <c r="A164" s="1">
        <v>37</v>
      </c>
      <c r="B164" s="4" t="s">
        <v>358</v>
      </c>
      <c r="C164" s="4" t="s">
        <v>360</v>
      </c>
      <c r="D164" s="4"/>
      <c r="E164" s="4"/>
      <c r="F164" s="4"/>
      <c r="G164" s="4"/>
      <c r="H164" s="1"/>
      <c r="I164" s="8">
        <v>0</v>
      </c>
      <c r="J164" s="7">
        <f>J168</f>
        <v>14525.01</v>
      </c>
      <c r="K164" s="8"/>
    </row>
    <row r="165" spans="1:11" ht="15">
      <c r="A165" s="1"/>
      <c r="B165" s="14"/>
      <c r="C165" s="14"/>
      <c r="D165" s="14"/>
      <c r="E165" s="14"/>
      <c r="F165" s="14"/>
      <c r="G165" s="14"/>
      <c r="H165" s="1"/>
      <c r="I165" s="8"/>
      <c r="J165" s="8"/>
      <c r="K165" s="8"/>
    </row>
    <row r="166" spans="1:11" ht="15">
      <c r="A166" s="1"/>
      <c r="B166" s="14"/>
      <c r="C166" s="1" t="s">
        <v>362</v>
      </c>
      <c r="D166" s="1"/>
      <c r="E166" s="1"/>
      <c r="F166" s="1"/>
      <c r="G166" s="1"/>
      <c r="H166" s="1"/>
      <c r="I166" s="8"/>
      <c r="J166" s="8"/>
      <c r="K166" s="8"/>
    </row>
    <row r="167" spans="1:11" ht="15">
      <c r="A167" s="1">
        <v>38</v>
      </c>
      <c r="B167" s="1" t="s">
        <v>361</v>
      </c>
      <c r="C167" s="1" t="s">
        <v>363</v>
      </c>
      <c r="D167" s="1"/>
      <c r="E167" s="1"/>
      <c r="F167" s="1"/>
      <c r="G167" s="1"/>
      <c r="H167" s="1"/>
      <c r="I167" s="8"/>
      <c r="J167" s="8"/>
      <c r="K167" s="8"/>
    </row>
    <row r="168" spans="1:11" ht="15">
      <c r="A168" s="1"/>
      <c r="B168" s="1"/>
      <c r="C168" s="1" t="s">
        <v>364</v>
      </c>
      <c r="D168" s="1"/>
      <c r="E168" s="1"/>
      <c r="F168" s="1"/>
      <c r="G168" s="1"/>
      <c r="H168" s="1"/>
      <c r="I168" s="8">
        <v>0</v>
      </c>
      <c r="J168" s="8">
        <v>14525.01</v>
      </c>
      <c r="K168" s="8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8"/>
    </row>
    <row r="170" spans="1:11" ht="15">
      <c r="A170" s="1">
        <v>39</v>
      </c>
      <c r="B170" s="4" t="s">
        <v>119</v>
      </c>
      <c r="C170" s="4" t="s">
        <v>120</v>
      </c>
      <c r="D170" s="4"/>
      <c r="E170" s="4"/>
      <c r="F170" s="4"/>
      <c r="G170" s="4"/>
      <c r="H170" s="2"/>
      <c r="I170" s="7"/>
      <c r="J170" s="8"/>
      <c r="K170" s="1"/>
    </row>
    <row r="171" spans="1:11" ht="15">
      <c r="A171" s="1"/>
      <c r="B171" s="4"/>
      <c r="C171" s="4" t="s">
        <v>121</v>
      </c>
      <c r="D171" s="4"/>
      <c r="E171" s="4"/>
      <c r="F171" s="4"/>
      <c r="G171" s="4"/>
      <c r="H171" s="2"/>
      <c r="I171" s="7">
        <f>SUM(I179+I184+I189)</f>
        <v>2884000</v>
      </c>
      <c r="J171" s="7">
        <f>SUM(J179+J184+J189)</f>
        <v>60595.59</v>
      </c>
      <c r="K171" s="7">
        <f>J171/I171*100</f>
        <v>2.1010953536754506</v>
      </c>
    </row>
    <row r="172" spans="1:11" ht="15">
      <c r="A172" s="1"/>
      <c r="B172" s="4"/>
      <c r="C172" s="4"/>
      <c r="D172" s="4"/>
      <c r="E172" s="4"/>
      <c r="F172" s="4"/>
      <c r="G172" s="4"/>
      <c r="H172" s="2"/>
      <c r="I172" s="7"/>
      <c r="J172" s="7"/>
      <c r="K172" s="2"/>
    </row>
    <row r="173" spans="1:11" ht="15">
      <c r="A173" s="1">
        <v>40</v>
      </c>
      <c r="B173" s="1" t="s">
        <v>122</v>
      </c>
      <c r="C173" s="1" t="s">
        <v>123</v>
      </c>
      <c r="D173" s="1"/>
      <c r="E173" s="1"/>
      <c r="F173" s="1"/>
      <c r="G173" s="1"/>
      <c r="H173" s="1"/>
      <c r="I173" s="8"/>
      <c r="J173" s="8"/>
      <c r="K173" s="1"/>
    </row>
    <row r="174" spans="1:11" ht="15">
      <c r="A174" s="1"/>
      <c r="B174" s="1"/>
      <c r="C174" s="1" t="s">
        <v>124</v>
      </c>
      <c r="D174" s="1"/>
      <c r="E174" s="1"/>
      <c r="F174" s="1"/>
      <c r="G174" s="1"/>
      <c r="H174" s="1"/>
      <c r="I174" s="8"/>
      <c r="J174" s="8"/>
      <c r="K174" s="1"/>
    </row>
    <row r="175" spans="1:11" ht="15">
      <c r="A175" s="1"/>
      <c r="B175" s="1"/>
      <c r="C175" s="1" t="s">
        <v>125</v>
      </c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/>
      <c r="B176" s="1"/>
      <c r="C176" s="1" t="s">
        <v>126</v>
      </c>
      <c r="D176" s="1"/>
      <c r="E176" s="1"/>
      <c r="F176" s="1"/>
      <c r="G176" s="1"/>
      <c r="H176" s="1"/>
      <c r="I176" s="8"/>
      <c r="J176" s="8"/>
      <c r="K176" s="1"/>
    </row>
    <row r="177" spans="1:11" ht="15">
      <c r="A177" s="1"/>
      <c r="B177" s="1"/>
      <c r="C177" s="1" t="s">
        <v>127</v>
      </c>
      <c r="D177" s="1"/>
      <c r="E177" s="1"/>
      <c r="F177" s="1"/>
      <c r="G177" s="1"/>
      <c r="H177" s="1"/>
      <c r="I177" s="8"/>
      <c r="J177" s="8"/>
      <c r="K177" s="1"/>
    </row>
    <row r="178" spans="1:11" ht="15">
      <c r="A178" s="1"/>
      <c r="B178" s="1"/>
      <c r="C178" s="1" t="s">
        <v>128</v>
      </c>
      <c r="D178" s="1"/>
      <c r="E178" s="1"/>
      <c r="F178" s="1"/>
      <c r="G178" s="1"/>
      <c r="H178" s="1"/>
      <c r="I178" s="8"/>
      <c r="J178" s="8"/>
      <c r="K178" s="1"/>
    </row>
    <row r="179" spans="1:11" ht="15">
      <c r="A179" s="1"/>
      <c r="B179" s="1"/>
      <c r="C179" s="1" t="s">
        <v>129</v>
      </c>
      <c r="D179" s="1"/>
      <c r="E179" s="1"/>
      <c r="F179" s="1"/>
      <c r="G179" s="1"/>
      <c r="H179" s="1"/>
      <c r="I179" s="8">
        <v>2167000</v>
      </c>
      <c r="J179" s="8">
        <v>30000</v>
      </c>
      <c r="K179" s="8">
        <f>J179/I179*100</f>
        <v>1.3844023996308261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1"/>
    </row>
    <row r="181" spans="1:11" ht="15">
      <c r="A181" s="1">
        <v>41</v>
      </c>
      <c r="B181" s="1" t="s">
        <v>130</v>
      </c>
      <c r="C181" s="1" t="s">
        <v>131</v>
      </c>
      <c r="D181" s="1"/>
      <c r="E181" s="1"/>
      <c r="F181" s="1"/>
      <c r="G181" s="1"/>
      <c r="H181" s="1"/>
      <c r="I181" s="8"/>
      <c r="J181" s="8"/>
      <c r="K181" s="1"/>
    </row>
    <row r="182" spans="1:11" ht="15">
      <c r="A182" s="1"/>
      <c r="B182" s="1"/>
      <c r="C182" s="1" t="s">
        <v>132</v>
      </c>
      <c r="D182" s="1"/>
      <c r="E182" s="1"/>
      <c r="F182" s="1"/>
      <c r="G182" s="1"/>
      <c r="H182" s="1"/>
      <c r="I182" s="8"/>
      <c r="J182" s="8"/>
      <c r="K182" s="1"/>
    </row>
    <row r="183" spans="1:11" ht="15">
      <c r="A183" s="1"/>
      <c r="B183" s="1"/>
      <c r="C183" s="1" t="s">
        <v>133</v>
      </c>
      <c r="D183" s="1"/>
      <c r="E183" s="1"/>
      <c r="F183" s="1"/>
      <c r="G183" s="1"/>
      <c r="H183" s="1"/>
      <c r="I183" s="8"/>
      <c r="J183" s="8"/>
      <c r="K183" s="1"/>
    </row>
    <row r="184" spans="1:11" ht="15">
      <c r="A184" s="1"/>
      <c r="B184" s="1"/>
      <c r="C184" s="1" t="s">
        <v>134</v>
      </c>
      <c r="D184" s="1"/>
      <c r="E184" s="1"/>
      <c r="F184" s="1"/>
      <c r="G184" s="1"/>
      <c r="H184" s="1"/>
      <c r="I184" s="8">
        <v>526000</v>
      </c>
      <c r="J184" s="8">
        <v>30595.59</v>
      </c>
      <c r="K184" s="8">
        <f>J184/I184*100</f>
        <v>5.816652091254753</v>
      </c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>
        <v>42</v>
      </c>
      <c r="B186" s="1" t="s">
        <v>204</v>
      </c>
      <c r="C186" s="1" t="s">
        <v>205</v>
      </c>
      <c r="D186" s="1"/>
      <c r="E186" s="1"/>
      <c r="F186" s="1"/>
      <c r="G186" s="1"/>
      <c r="H186" s="1"/>
      <c r="I186" s="8"/>
      <c r="J186" s="8"/>
      <c r="K186" s="8"/>
    </row>
    <row r="187" spans="1:11" ht="15">
      <c r="A187" s="1"/>
      <c r="B187" s="1"/>
      <c r="C187" s="1" t="s">
        <v>206</v>
      </c>
      <c r="D187" s="1"/>
      <c r="E187" s="1"/>
      <c r="F187" s="1"/>
      <c r="G187" s="1"/>
      <c r="H187" s="1"/>
      <c r="I187" s="8"/>
      <c r="J187" s="8"/>
      <c r="K187" s="8"/>
    </row>
    <row r="188" spans="1:11" ht="15">
      <c r="A188" s="1"/>
      <c r="B188" s="1"/>
      <c r="C188" s="1" t="s">
        <v>207</v>
      </c>
      <c r="D188" s="1"/>
      <c r="E188" s="1"/>
      <c r="F188" s="1"/>
      <c r="G188" s="1"/>
      <c r="H188" s="1"/>
      <c r="I188" s="8"/>
      <c r="J188" s="8"/>
      <c r="K188" s="8"/>
    </row>
    <row r="189" spans="1:11" ht="15">
      <c r="A189" s="1"/>
      <c r="B189" s="1"/>
      <c r="C189" s="1" t="s">
        <v>208</v>
      </c>
      <c r="D189" s="1"/>
      <c r="E189" s="1"/>
      <c r="F189" s="1"/>
      <c r="G189" s="1"/>
      <c r="H189" s="1"/>
      <c r="I189" s="8">
        <v>191000</v>
      </c>
      <c r="J189" s="8">
        <v>0</v>
      </c>
      <c r="K189" s="8">
        <f>J189/I189*100</f>
        <v>0</v>
      </c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8"/>
      <c r="J190" s="8"/>
      <c r="K190" s="1"/>
    </row>
    <row r="191" spans="1:11" ht="15">
      <c r="A191" s="1">
        <v>43</v>
      </c>
      <c r="B191" s="4" t="s">
        <v>135</v>
      </c>
      <c r="C191" s="4" t="s">
        <v>136</v>
      </c>
      <c r="D191" s="4"/>
      <c r="E191" s="4"/>
      <c r="F191" s="4"/>
      <c r="G191" s="4"/>
      <c r="H191" s="2"/>
      <c r="I191" s="7">
        <f>I197+I205+I212+I220+I228+I235+I242+I249+I257+I266+I274+I282+I289+I297+I303+I311+I316+I323</f>
        <v>639000</v>
      </c>
      <c r="J191" s="7">
        <f>J197+J205+J212+J220+J228+J235+J242+J249+J257+J266+J274+J282+J289+J297++J303+J311+J316+J323</f>
        <v>173954.09000000003</v>
      </c>
      <c r="K191" s="7">
        <f>J191/I191*100</f>
        <v>27.22286228482004</v>
      </c>
    </row>
    <row r="192" spans="1:11" ht="15">
      <c r="A192" s="1"/>
      <c r="B192" s="4"/>
      <c r="C192" s="4"/>
      <c r="D192" s="4"/>
      <c r="E192" s="4"/>
      <c r="F192" s="4"/>
      <c r="G192" s="4"/>
      <c r="H192" s="2"/>
      <c r="I192" s="7"/>
      <c r="J192" s="7"/>
      <c r="K192" s="8"/>
    </row>
    <row r="193" spans="1:11" ht="15">
      <c r="A193" s="1">
        <v>44</v>
      </c>
      <c r="B193" s="1" t="s">
        <v>394</v>
      </c>
      <c r="C193" s="1" t="s">
        <v>185</v>
      </c>
      <c r="D193" s="1"/>
      <c r="E193" s="1"/>
      <c r="F193" s="1"/>
      <c r="G193" s="1"/>
      <c r="H193" s="1"/>
      <c r="I193" s="7"/>
      <c r="J193" s="7"/>
      <c r="K193" s="8"/>
    </row>
    <row r="194" spans="1:11" ht="15">
      <c r="A194" s="1"/>
      <c r="B194" s="1"/>
      <c r="C194" s="1" t="s">
        <v>186</v>
      </c>
      <c r="D194" s="1"/>
      <c r="E194" s="1"/>
      <c r="F194" s="1"/>
      <c r="G194" s="1"/>
      <c r="H194" s="1"/>
      <c r="I194" s="7"/>
      <c r="J194" s="7"/>
      <c r="K194" s="8"/>
    </row>
    <row r="195" spans="1:11" ht="15">
      <c r="A195" s="1"/>
      <c r="B195" s="1"/>
      <c r="C195" s="1" t="s">
        <v>187</v>
      </c>
      <c r="D195" s="1"/>
      <c r="E195" s="1"/>
      <c r="F195" s="1"/>
      <c r="G195" s="1"/>
      <c r="H195" s="1"/>
      <c r="I195" s="7"/>
      <c r="J195" s="7"/>
      <c r="K195" s="8"/>
    </row>
    <row r="196" spans="1:11" ht="15">
      <c r="A196" s="1"/>
      <c r="B196" s="1"/>
      <c r="C196" s="1" t="s">
        <v>188</v>
      </c>
      <c r="D196" s="1"/>
      <c r="E196" s="1"/>
      <c r="F196" s="1"/>
      <c r="G196" s="1"/>
      <c r="H196" s="1"/>
      <c r="I196" s="7"/>
      <c r="J196" s="7"/>
      <c r="K196" s="8"/>
    </row>
    <row r="197" spans="1:11" ht="15">
      <c r="A197" s="1"/>
      <c r="B197" s="1"/>
      <c r="C197" s="1" t="s">
        <v>189</v>
      </c>
      <c r="D197" s="1"/>
      <c r="E197" s="1"/>
      <c r="F197" s="1"/>
      <c r="G197" s="1"/>
      <c r="H197" s="1"/>
      <c r="I197" s="8">
        <v>0</v>
      </c>
      <c r="J197" s="8">
        <v>1000</v>
      </c>
      <c r="K197" s="8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7"/>
      <c r="J198" s="7"/>
      <c r="K198" s="8"/>
    </row>
    <row r="199" spans="1:11" ht="15">
      <c r="A199" s="1">
        <v>45</v>
      </c>
      <c r="B199" s="1" t="s">
        <v>233</v>
      </c>
      <c r="C199" s="1" t="s">
        <v>201</v>
      </c>
      <c r="D199" s="1"/>
      <c r="E199" s="1"/>
      <c r="F199" s="1"/>
      <c r="G199" s="1"/>
      <c r="H199" s="1"/>
      <c r="I199" s="7"/>
      <c r="J199" s="7"/>
      <c r="K199" s="8"/>
    </row>
    <row r="200" spans="1:11" ht="15">
      <c r="A200" s="1"/>
      <c r="B200" s="1"/>
      <c r="C200" s="1" t="s">
        <v>202</v>
      </c>
      <c r="D200" s="1"/>
      <c r="E200" s="1"/>
      <c r="F200" s="1"/>
      <c r="G200" s="1"/>
      <c r="H200" s="1"/>
      <c r="I200" s="7"/>
      <c r="J200" s="7"/>
      <c r="K200" s="8"/>
    </row>
    <row r="201" spans="1:11" ht="15">
      <c r="A201" s="1"/>
      <c r="B201" s="1"/>
      <c r="C201" s="1" t="s">
        <v>299</v>
      </c>
      <c r="D201" s="1"/>
      <c r="E201" s="1"/>
      <c r="F201" s="1"/>
      <c r="G201" s="1"/>
      <c r="H201" s="1"/>
      <c r="I201" s="7"/>
      <c r="J201" s="7"/>
      <c r="K201" s="8"/>
    </row>
    <row r="202" spans="1:11" ht="15">
      <c r="A202" s="1"/>
      <c r="B202" s="1"/>
      <c r="C202" s="1" t="s">
        <v>300</v>
      </c>
      <c r="D202" s="1"/>
      <c r="E202" s="1"/>
      <c r="F202" s="1"/>
      <c r="G202" s="1"/>
      <c r="H202" s="1"/>
      <c r="I202" s="7"/>
      <c r="J202" s="7"/>
      <c r="K202" s="8"/>
    </row>
    <row r="203" spans="1:11" ht="15">
      <c r="A203" s="1"/>
      <c r="B203" s="1"/>
      <c r="C203" s="1" t="s">
        <v>301</v>
      </c>
      <c r="D203" s="1"/>
      <c r="E203" s="1"/>
      <c r="F203" s="1"/>
      <c r="G203" s="1"/>
      <c r="H203" s="1"/>
      <c r="I203" s="7"/>
      <c r="J203" s="7"/>
      <c r="K203" s="8"/>
    </row>
    <row r="204" spans="1:11" ht="15">
      <c r="A204" s="1"/>
      <c r="B204" s="1"/>
      <c r="C204" s="1" t="s">
        <v>302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303</v>
      </c>
      <c r="D205" s="1"/>
      <c r="E205" s="1"/>
      <c r="F205" s="1"/>
      <c r="G205" s="1"/>
      <c r="H205" s="1"/>
      <c r="I205" s="8">
        <v>37900</v>
      </c>
      <c r="J205" s="8">
        <v>0</v>
      </c>
      <c r="K205" s="8">
        <f>J205/I205*100</f>
        <v>0</v>
      </c>
    </row>
    <row r="206" spans="1:11" ht="15">
      <c r="A206" s="1"/>
      <c r="B206" s="4"/>
      <c r="C206" s="4"/>
      <c r="D206" s="4"/>
      <c r="E206" s="4"/>
      <c r="F206" s="4"/>
      <c r="G206" s="4"/>
      <c r="H206" s="2"/>
      <c r="I206" s="7"/>
      <c r="J206" s="7"/>
      <c r="K206" s="8"/>
    </row>
    <row r="207" spans="1:11" ht="15">
      <c r="A207" s="1">
        <v>46</v>
      </c>
      <c r="B207" s="1" t="s">
        <v>234</v>
      </c>
      <c r="C207" s="1" t="s">
        <v>304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216</v>
      </c>
      <c r="D208" s="1"/>
      <c r="E208" s="1"/>
      <c r="F208" s="1"/>
      <c r="G208" s="1"/>
      <c r="H208" s="1"/>
      <c r="I208" s="7"/>
      <c r="J208" s="7"/>
      <c r="K208" s="8"/>
    </row>
    <row r="209" spans="1:11" ht="15">
      <c r="A209" s="1"/>
      <c r="B209" s="1"/>
      <c r="C209" s="1" t="s">
        <v>305</v>
      </c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/>
      <c r="B210" s="1"/>
      <c r="C210" s="1" t="s">
        <v>306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232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218</v>
      </c>
      <c r="D212" s="1"/>
      <c r="E212" s="1"/>
      <c r="F212" s="1"/>
      <c r="G212" s="1"/>
      <c r="H212" s="1"/>
      <c r="I212" s="8">
        <v>5000</v>
      </c>
      <c r="J212" s="8">
        <v>0</v>
      </c>
      <c r="K212" s="8">
        <f>J212/I212*100</f>
        <v>0</v>
      </c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>
        <v>47</v>
      </c>
      <c r="B214" s="1" t="s">
        <v>209</v>
      </c>
      <c r="C214" s="11" t="s">
        <v>215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216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210</v>
      </c>
      <c r="D216" s="1"/>
      <c r="E216" s="1"/>
      <c r="F216" s="1"/>
      <c r="G216" s="1"/>
      <c r="H216" s="1"/>
      <c r="I216" s="7"/>
      <c r="J216" s="7"/>
      <c r="K216" s="8"/>
    </row>
    <row r="217" spans="1:11" ht="15">
      <c r="A217" s="1"/>
      <c r="B217" s="1"/>
      <c r="C217" s="1" t="s">
        <v>211</v>
      </c>
      <c r="D217" s="1"/>
      <c r="E217" s="1"/>
      <c r="F217" s="1"/>
      <c r="G217" s="1"/>
      <c r="H217" s="1"/>
      <c r="I217" s="7"/>
      <c r="J217" s="7"/>
      <c r="K217" s="8"/>
    </row>
    <row r="218" spans="1:11" ht="15">
      <c r="A218" s="1"/>
      <c r="B218" s="1"/>
      <c r="C218" s="1" t="s">
        <v>212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213</v>
      </c>
      <c r="D219" s="1"/>
      <c r="E219" s="1"/>
      <c r="F219" s="1"/>
      <c r="G219" s="1"/>
      <c r="H219" s="1"/>
      <c r="I219" s="8"/>
      <c r="J219" s="8"/>
      <c r="K219" s="1"/>
    </row>
    <row r="220" spans="1:11" ht="15">
      <c r="A220" s="1"/>
      <c r="B220" s="1"/>
      <c r="C220" s="1" t="s">
        <v>214</v>
      </c>
      <c r="D220" s="1"/>
      <c r="E220" s="1"/>
      <c r="F220" s="1"/>
      <c r="G220" s="1"/>
      <c r="H220" s="1"/>
      <c r="I220" s="8">
        <v>61500</v>
      </c>
      <c r="J220" s="8">
        <v>7500</v>
      </c>
      <c r="K220" s="8">
        <f>J220/I220*100</f>
        <v>12.195121951219512</v>
      </c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8"/>
      <c r="J221" s="8"/>
      <c r="K221" s="8"/>
    </row>
    <row r="222" spans="1:11" ht="15">
      <c r="A222" s="1">
        <v>48</v>
      </c>
      <c r="B222" s="1" t="s">
        <v>351</v>
      </c>
      <c r="C222" s="11" t="s">
        <v>215</v>
      </c>
      <c r="D222" s="1"/>
      <c r="E222" s="1"/>
      <c r="F222" s="1"/>
      <c r="G222" s="1"/>
      <c r="H222" s="1"/>
      <c r="I222" s="8"/>
      <c r="J222" s="8"/>
      <c r="K222" s="8"/>
    </row>
    <row r="223" spans="1:11" ht="15">
      <c r="A223" s="1"/>
      <c r="B223" s="1"/>
      <c r="C223" s="1" t="s">
        <v>216</v>
      </c>
      <c r="D223" s="1"/>
      <c r="E223" s="1"/>
      <c r="F223" s="1"/>
      <c r="G223" s="1"/>
      <c r="H223" s="1"/>
      <c r="I223" s="8"/>
      <c r="J223" s="8"/>
      <c r="K223" s="8"/>
    </row>
    <row r="224" spans="1:11" ht="15">
      <c r="A224" s="1"/>
      <c r="B224" s="1"/>
      <c r="C224" s="1" t="s">
        <v>210</v>
      </c>
      <c r="D224" s="1"/>
      <c r="E224" s="1"/>
      <c r="F224" s="1"/>
      <c r="G224" s="1"/>
      <c r="H224" s="1"/>
      <c r="I224" s="8"/>
      <c r="J224" s="8"/>
      <c r="K224" s="8"/>
    </row>
    <row r="225" spans="1:11" ht="15">
      <c r="A225" s="1"/>
      <c r="B225" s="1"/>
      <c r="C225" s="1" t="s">
        <v>211</v>
      </c>
      <c r="D225" s="1"/>
      <c r="E225" s="1"/>
      <c r="F225" s="1"/>
      <c r="G225" s="1"/>
      <c r="H225" s="1"/>
      <c r="I225" s="8"/>
      <c r="J225" s="8"/>
      <c r="K225" s="8"/>
    </row>
    <row r="226" spans="1:11" ht="15">
      <c r="A226" s="1"/>
      <c r="B226" s="1"/>
      <c r="C226" s="1" t="s">
        <v>212</v>
      </c>
      <c r="D226" s="1"/>
      <c r="E226" s="1"/>
      <c r="F226" s="1"/>
      <c r="G226" s="1"/>
      <c r="H226" s="1"/>
      <c r="I226" s="8"/>
      <c r="J226" s="8"/>
      <c r="K226" s="8"/>
    </row>
    <row r="227" spans="1:11" ht="15">
      <c r="A227" s="1"/>
      <c r="B227" s="1"/>
      <c r="C227" s="1" t="s">
        <v>213</v>
      </c>
      <c r="D227" s="1"/>
      <c r="E227" s="1"/>
      <c r="F227" s="1"/>
      <c r="G227" s="1"/>
      <c r="H227" s="1"/>
      <c r="I227" s="8"/>
      <c r="J227" s="8"/>
      <c r="K227" s="8"/>
    </row>
    <row r="228" spans="1:11" ht="15">
      <c r="A228" s="1"/>
      <c r="B228" s="1"/>
      <c r="C228" s="1" t="s">
        <v>214</v>
      </c>
      <c r="D228" s="1"/>
      <c r="E228" s="1"/>
      <c r="F228" s="1"/>
      <c r="G228" s="1"/>
      <c r="H228" s="1"/>
      <c r="I228" s="8">
        <v>3000</v>
      </c>
      <c r="J228" s="8">
        <v>0</v>
      </c>
      <c r="K228" s="8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8"/>
      <c r="J229" s="8"/>
      <c r="K229" s="1"/>
    </row>
    <row r="230" spans="1:11" ht="15">
      <c r="A230" s="1">
        <v>49</v>
      </c>
      <c r="B230" s="1" t="s">
        <v>235</v>
      </c>
      <c r="C230" s="1" t="s">
        <v>239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216</v>
      </c>
      <c r="D231" s="1"/>
      <c r="E231" s="1"/>
      <c r="F231" s="1"/>
      <c r="G231" s="1"/>
      <c r="H231" s="1"/>
      <c r="I231" s="8"/>
      <c r="J231" s="8"/>
      <c r="K231" s="8"/>
    </row>
    <row r="232" spans="1:11" ht="15">
      <c r="A232" s="1"/>
      <c r="B232" s="1"/>
      <c r="C232" s="1" t="s">
        <v>230</v>
      </c>
      <c r="D232" s="1"/>
      <c r="E232" s="1"/>
      <c r="F232" s="1"/>
      <c r="G232" s="1"/>
      <c r="H232" s="1"/>
      <c r="I232" s="8"/>
      <c r="J232" s="8"/>
      <c r="K232" s="1"/>
    </row>
    <row r="233" spans="1:11" ht="15">
      <c r="A233" s="1"/>
      <c r="B233" s="1"/>
      <c r="C233" s="1" t="s">
        <v>236</v>
      </c>
      <c r="D233" s="1"/>
      <c r="E233" s="1"/>
      <c r="F233" s="1"/>
      <c r="G233" s="1"/>
      <c r="H233" s="1"/>
      <c r="I233" s="8"/>
      <c r="J233" s="8"/>
      <c r="K233" s="1"/>
    </row>
    <row r="234" spans="1:11" ht="15">
      <c r="A234" s="1"/>
      <c r="B234" s="1"/>
      <c r="C234" s="1" t="s">
        <v>237</v>
      </c>
      <c r="D234" s="1"/>
      <c r="E234" s="1"/>
      <c r="F234" s="1"/>
      <c r="G234" s="1"/>
      <c r="H234" s="1"/>
      <c r="I234" s="8"/>
      <c r="J234" s="8"/>
      <c r="K234" s="1"/>
    </row>
    <row r="235" spans="1:11" ht="15">
      <c r="A235" s="1"/>
      <c r="B235" s="1"/>
      <c r="C235" s="1" t="s">
        <v>238</v>
      </c>
      <c r="D235" s="1"/>
      <c r="E235" s="1"/>
      <c r="F235" s="1"/>
      <c r="G235" s="1"/>
      <c r="H235" s="1"/>
      <c r="I235" s="8">
        <v>1000</v>
      </c>
      <c r="J235" s="8">
        <v>1500</v>
      </c>
      <c r="K235" s="8">
        <f>J235/I235*100</f>
        <v>150</v>
      </c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>
        <v>50</v>
      </c>
      <c r="B237" s="1" t="s">
        <v>377</v>
      </c>
      <c r="C237" s="1" t="s">
        <v>378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391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230</v>
      </c>
      <c r="D239" s="1"/>
      <c r="E239" s="1"/>
      <c r="F239" s="1"/>
      <c r="G239" s="1"/>
      <c r="H239" s="1"/>
      <c r="I239" s="8"/>
      <c r="J239" s="8"/>
      <c r="K239" s="8"/>
    </row>
    <row r="240" spans="1:11" ht="15">
      <c r="A240" s="1"/>
      <c r="B240" s="1"/>
      <c r="C240" s="1" t="s">
        <v>392</v>
      </c>
      <c r="D240" s="1"/>
      <c r="E240" s="1"/>
      <c r="F240" s="1"/>
      <c r="G240" s="1"/>
      <c r="H240" s="1"/>
      <c r="I240" s="8"/>
      <c r="J240" s="8"/>
      <c r="K240" s="8"/>
    </row>
    <row r="241" spans="1:11" ht="15">
      <c r="A241" s="1"/>
      <c r="B241" s="1"/>
      <c r="C241" s="1" t="s">
        <v>393</v>
      </c>
      <c r="D241" s="1"/>
      <c r="E241" s="1"/>
      <c r="F241" s="1"/>
      <c r="G241" s="1"/>
      <c r="H241" s="1"/>
      <c r="I241" s="8"/>
      <c r="J241" s="8"/>
      <c r="K241" s="8"/>
    </row>
    <row r="242" spans="1:11" ht="15">
      <c r="A242" s="1"/>
      <c r="B242" s="1"/>
      <c r="C242" s="1" t="s">
        <v>238</v>
      </c>
      <c r="D242" s="1"/>
      <c r="E242" s="1"/>
      <c r="F242" s="1"/>
      <c r="G242" s="1"/>
      <c r="H242" s="1"/>
      <c r="I242" s="8">
        <v>2000</v>
      </c>
      <c r="J242" s="8">
        <v>0</v>
      </c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>
        <v>51</v>
      </c>
      <c r="B244" s="1" t="s">
        <v>228</v>
      </c>
      <c r="C244" s="11" t="s">
        <v>229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216</v>
      </c>
      <c r="D245" s="1"/>
      <c r="E245" s="1"/>
      <c r="F245" s="1"/>
      <c r="G245" s="1"/>
      <c r="H245" s="1"/>
      <c r="I245" s="8"/>
      <c r="J245" s="8"/>
      <c r="K245" s="8"/>
    </row>
    <row r="246" spans="1:11" ht="15">
      <c r="A246" s="1"/>
      <c r="B246" s="1"/>
      <c r="C246" s="1" t="s">
        <v>230</v>
      </c>
      <c r="D246" s="1"/>
      <c r="E246" s="1"/>
      <c r="F246" s="1"/>
      <c r="G246" s="1"/>
      <c r="H246" s="1"/>
      <c r="I246" s="8"/>
      <c r="J246" s="8"/>
      <c r="K246" s="1"/>
    </row>
    <row r="247" spans="1:11" ht="15">
      <c r="A247" s="1"/>
      <c r="B247" s="1"/>
      <c r="C247" s="1" t="s">
        <v>231</v>
      </c>
      <c r="D247" s="1"/>
      <c r="E247" s="1"/>
      <c r="F247" s="1"/>
      <c r="G247" s="1"/>
      <c r="H247" s="1"/>
      <c r="I247" s="8"/>
      <c r="J247" s="8"/>
      <c r="K247" s="1"/>
    </row>
    <row r="248" spans="1:11" ht="15">
      <c r="A248" s="1"/>
      <c r="B248" s="1"/>
      <c r="C248" s="1" t="s">
        <v>232</v>
      </c>
      <c r="D248" s="1"/>
      <c r="E248" s="1"/>
      <c r="F248" s="1"/>
      <c r="G248" s="1"/>
      <c r="H248" s="1"/>
      <c r="I248" s="8"/>
      <c r="J248" s="8"/>
      <c r="K248" s="1"/>
    </row>
    <row r="249" spans="1:11" ht="15">
      <c r="A249" s="1"/>
      <c r="B249" s="1"/>
      <c r="C249" s="1" t="s">
        <v>220</v>
      </c>
      <c r="D249" s="1"/>
      <c r="E249" s="1"/>
      <c r="F249" s="1"/>
      <c r="G249" s="1"/>
      <c r="H249" s="1"/>
      <c r="I249" s="8">
        <v>2000</v>
      </c>
      <c r="J249" s="8">
        <v>0</v>
      </c>
      <c r="K249" s="8">
        <f>J249/I249*100</f>
        <v>0</v>
      </c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8"/>
      <c r="J250" s="8"/>
      <c r="K250" s="8"/>
    </row>
    <row r="251" spans="1:11" ht="15">
      <c r="A251" s="1">
        <v>52</v>
      </c>
      <c r="B251" s="1" t="s">
        <v>281</v>
      </c>
      <c r="C251" s="11" t="s">
        <v>282</v>
      </c>
      <c r="D251" s="1"/>
      <c r="E251" s="1"/>
      <c r="F251" s="1"/>
      <c r="G251" s="1"/>
      <c r="H251" s="1"/>
      <c r="I251" s="8"/>
      <c r="J251" s="8"/>
      <c r="K251" s="1"/>
    </row>
    <row r="252" spans="1:11" ht="15">
      <c r="A252" s="1"/>
      <c r="B252" s="1"/>
      <c r="C252" s="1" t="s">
        <v>216</v>
      </c>
      <c r="D252" s="1"/>
      <c r="E252" s="1"/>
      <c r="F252" s="1"/>
      <c r="G252" s="1"/>
      <c r="H252" s="1"/>
      <c r="I252" s="8"/>
      <c r="J252" s="8"/>
      <c r="K252" s="1"/>
    </row>
    <row r="253" spans="1:11" ht="15">
      <c r="A253" s="1"/>
      <c r="B253" s="1"/>
      <c r="C253" s="1" t="s">
        <v>230</v>
      </c>
      <c r="D253" s="1"/>
      <c r="E253" s="1"/>
      <c r="F253" s="1"/>
      <c r="G253" s="1"/>
      <c r="H253" s="1"/>
      <c r="I253" s="8"/>
      <c r="J253" s="8"/>
      <c r="K253" s="1"/>
    </row>
    <row r="254" spans="1:11" ht="15">
      <c r="A254" s="1"/>
      <c r="B254" s="1"/>
      <c r="C254" s="1" t="s">
        <v>283</v>
      </c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/>
      <c r="B255" s="1"/>
      <c r="C255" s="1" t="s">
        <v>284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213</v>
      </c>
      <c r="D256" s="1"/>
      <c r="E256" s="1"/>
      <c r="F256" s="1"/>
      <c r="G256" s="1"/>
      <c r="H256" s="1"/>
      <c r="I256" s="8"/>
      <c r="J256" s="8"/>
      <c r="K256" s="1"/>
    </row>
    <row r="257" spans="1:11" ht="15">
      <c r="A257" s="1"/>
      <c r="B257" s="1"/>
      <c r="C257" s="1" t="s">
        <v>214</v>
      </c>
      <c r="D257" s="1"/>
      <c r="E257" s="1"/>
      <c r="F257" s="1"/>
      <c r="G257" s="1"/>
      <c r="H257" s="1"/>
      <c r="I257" s="8">
        <v>92000</v>
      </c>
      <c r="J257" s="8">
        <v>15500</v>
      </c>
      <c r="K257" s="8">
        <f>J257/I257*100</f>
        <v>16.847826086956523</v>
      </c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8"/>
      <c r="J258" s="8"/>
      <c r="K258" s="8"/>
    </row>
    <row r="259" spans="1:11" ht="15">
      <c r="A259" s="1">
        <v>53</v>
      </c>
      <c r="B259" s="1" t="s">
        <v>223</v>
      </c>
      <c r="C259" s="11" t="s">
        <v>224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216</v>
      </c>
      <c r="D260" s="1"/>
      <c r="E260" s="1"/>
      <c r="F260" s="1"/>
      <c r="G260" s="1"/>
      <c r="H260" s="1"/>
      <c r="I260" s="8"/>
      <c r="J260" s="8"/>
      <c r="K260" s="1"/>
    </row>
    <row r="261" spans="1:11" ht="15">
      <c r="A261" s="1"/>
      <c r="B261" s="1"/>
      <c r="C261" s="1" t="s">
        <v>230</v>
      </c>
      <c r="D261" s="1"/>
      <c r="E261" s="1"/>
      <c r="F261" s="1"/>
      <c r="G261" s="1"/>
      <c r="H261" s="1"/>
      <c r="I261" s="8"/>
      <c r="J261" s="8"/>
      <c r="K261" s="1"/>
    </row>
    <row r="262" spans="1:11" ht="15">
      <c r="A262" s="1"/>
      <c r="B262" s="1"/>
      <c r="C262" s="1" t="s">
        <v>225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226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227</v>
      </c>
      <c r="D264" s="1"/>
      <c r="E264" s="1"/>
      <c r="F264" s="1"/>
      <c r="G264" s="1"/>
      <c r="H264" s="1"/>
      <c r="I264" s="8"/>
      <c r="J264" s="8"/>
      <c r="K264" s="1"/>
    </row>
    <row r="265" spans="1:11" ht="15">
      <c r="A265" s="1"/>
      <c r="B265" s="1"/>
      <c r="C265" s="1" t="s">
        <v>337</v>
      </c>
      <c r="D265" s="1"/>
      <c r="E265" s="1"/>
      <c r="F265" s="1"/>
      <c r="G265" s="1"/>
      <c r="H265" s="1"/>
      <c r="I265" s="8"/>
      <c r="J265" s="8"/>
      <c r="K265" s="1"/>
    </row>
    <row r="266" spans="1:11" ht="15">
      <c r="A266" s="1"/>
      <c r="B266" s="1"/>
      <c r="C266" s="1" t="s">
        <v>338</v>
      </c>
      <c r="D266" s="1"/>
      <c r="E266" s="1"/>
      <c r="F266" s="1"/>
      <c r="G266" s="1"/>
      <c r="H266" s="1"/>
      <c r="I266" s="8">
        <v>39000</v>
      </c>
      <c r="J266" s="8">
        <v>844.12</v>
      </c>
      <c r="K266" s="8">
        <f>J266/I266*100</f>
        <v>2.1644102564102563</v>
      </c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8"/>
      <c r="J267" s="8"/>
      <c r="K267" s="8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8"/>
      <c r="J268" s="8"/>
      <c r="K268" s="8"/>
    </row>
    <row r="269" spans="1:11" ht="15">
      <c r="A269" s="1">
        <v>54</v>
      </c>
      <c r="B269" s="1" t="s">
        <v>221</v>
      </c>
      <c r="C269" s="1" t="s">
        <v>222</v>
      </c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/>
      <c r="B270" s="1"/>
      <c r="C270" s="1" t="s">
        <v>216</v>
      </c>
      <c r="D270" s="1"/>
      <c r="E270" s="1"/>
      <c r="F270" s="1"/>
      <c r="G270" s="1"/>
      <c r="H270" s="1"/>
      <c r="I270" s="8"/>
      <c r="J270" s="8"/>
      <c r="K270" s="8"/>
    </row>
    <row r="271" spans="1:11" ht="15">
      <c r="A271" s="1"/>
      <c r="B271" s="1"/>
      <c r="C271" s="1" t="s">
        <v>307</v>
      </c>
      <c r="D271" s="1"/>
      <c r="E271" s="1"/>
      <c r="F271" s="1"/>
      <c r="G271" s="1"/>
      <c r="H271" s="1"/>
      <c r="I271" s="8"/>
      <c r="J271" s="8"/>
      <c r="K271" s="8"/>
    </row>
    <row r="272" spans="1:11" ht="15">
      <c r="A272" s="1"/>
      <c r="B272" s="1"/>
      <c r="C272" s="1" t="s">
        <v>308</v>
      </c>
      <c r="D272" s="1"/>
      <c r="E272" s="1"/>
      <c r="F272" s="1"/>
      <c r="G272" s="1"/>
      <c r="H272" s="1"/>
      <c r="I272" s="8"/>
      <c r="J272" s="8"/>
      <c r="K272" s="8"/>
    </row>
    <row r="273" spans="1:11" ht="15">
      <c r="A273" s="1"/>
      <c r="B273" s="1"/>
      <c r="C273" s="1" t="s">
        <v>232</v>
      </c>
      <c r="D273" s="1"/>
      <c r="E273" s="1"/>
      <c r="F273" s="1"/>
      <c r="G273" s="1"/>
      <c r="H273" s="1"/>
      <c r="I273" s="8"/>
      <c r="J273" s="8"/>
      <c r="K273" s="8"/>
    </row>
    <row r="274" spans="1:11" ht="15">
      <c r="A274" s="1"/>
      <c r="B274" s="1"/>
      <c r="C274" s="1" t="s">
        <v>220</v>
      </c>
      <c r="D274" s="1"/>
      <c r="E274" s="1"/>
      <c r="F274" s="1"/>
      <c r="G274" s="1"/>
      <c r="H274" s="1"/>
      <c r="I274" s="8">
        <v>65000</v>
      </c>
      <c r="J274" s="8">
        <v>39238.99</v>
      </c>
      <c r="K274" s="8">
        <f>J274/I274*100</f>
        <v>60.36767692307692</v>
      </c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8"/>
      <c r="J275" s="8"/>
      <c r="K275" s="8"/>
    </row>
    <row r="276" spans="1:11" ht="15">
      <c r="A276" s="1">
        <v>55</v>
      </c>
      <c r="B276" s="1" t="s">
        <v>217</v>
      </c>
      <c r="C276" s="1" t="s">
        <v>198</v>
      </c>
      <c r="D276" s="1"/>
      <c r="E276" s="1"/>
      <c r="F276" s="1"/>
      <c r="G276" s="1"/>
      <c r="H276" s="1"/>
      <c r="I276" s="8"/>
      <c r="J276" s="8"/>
      <c r="K276" s="8"/>
    </row>
    <row r="277" spans="1:11" ht="15">
      <c r="A277" s="1"/>
      <c r="B277" s="1"/>
      <c r="C277" s="1" t="s">
        <v>216</v>
      </c>
      <c r="D277" s="1"/>
      <c r="E277" s="1"/>
      <c r="F277" s="1"/>
      <c r="G277" s="1"/>
      <c r="H277" s="1"/>
      <c r="I277" s="8"/>
      <c r="J277" s="8"/>
      <c r="K277" s="8"/>
    </row>
    <row r="278" spans="1:11" ht="15">
      <c r="A278" s="1"/>
      <c r="B278" s="1"/>
      <c r="C278" s="1" t="s">
        <v>305</v>
      </c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/>
      <c r="B279" s="1"/>
      <c r="C279" s="1" t="s">
        <v>309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199</v>
      </c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/>
      <c r="B281" s="1"/>
      <c r="C281" s="1" t="s">
        <v>200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218</v>
      </c>
      <c r="D282" s="1"/>
      <c r="E282" s="1"/>
      <c r="F282" s="1"/>
      <c r="G282" s="1"/>
      <c r="H282" s="1"/>
      <c r="I282" s="8">
        <v>59500</v>
      </c>
      <c r="J282" s="8">
        <v>6820</v>
      </c>
      <c r="K282" s="8">
        <f>J282/I282*100</f>
        <v>11.46218487394958</v>
      </c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>
        <v>56</v>
      </c>
      <c r="B284" s="1" t="s">
        <v>310</v>
      </c>
      <c r="C284" s="1" t="s">
        <v>304</v>
      </c>
      <c r="D284" s="1"/>
      <c r="E284" s="1"/>
      <c r="F284" s="1"/>
      <c r="G284" s="1"/>
      <c r="H284" s="1"/>
      <c r="I284" s="8"/>
      <c r="J284" s="8"/>
      <c r="K284" s="8"/>
    </row>
    <row r="285" spans="1:11" ht="15">
      <c r="A285" s="1"/>
      <c r="B285" s="1"/>
      <c r="C285" s="1" t="s">
        <v>216</v>
      </c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/>
      <c r="B286" s="1"/>
      <c r="C286" s="1" t="s">
        <v>305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306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232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218</v>
      </c>
      <c r="D289" s="1"/>
      <c r="E289" s="1"/>
      <c r="F289" s="1"/>
      <c r="G289" s="1"/>
      <c r="H289" s="1"/>
      <c r="I289" s="8">
        <v>2500</v>
      </c>
      <c r="J289" s="8">
        <v>550.49</v>
      </c>
      <c r="K289" s="8">
        <f>J289/I289*100</f>
        <v>22.0196</v>
      </c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>
        <v>57</v>
      </c>
      <c r="B291" s="1" t="s">
        <v>311</v>
      </c>
      <c r="C291" s="1" t="s">
        <v>198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312</v>
      </c>
      <c r="D292" s="1"/>
      <c r="E292" s="1"/>
      <c r="F292" s="1"/>
      <c r="G292" s="1"/>
      <c r="H292" s="1"/>
      <c r="I292" s="8"/>
      <c r="J292" s="8"/>
      <c r="K292" s="8"/>
    </row>
    <row r="293" spans="1:11" ht="15">
      <c r="A293" s="1"/>
      <c r="B293" s="1"/>
      <c r="C293" s="1" t="s">
        <v>313</v>
      </c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/>
      <c r="B294" s="1"/>
      <c r="C294" s="1" t="s">
        <v>314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315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316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317</v>
      </c>
      <c r="D297" s="1"/>
      <c r="E297" s="1"/>
      <c r="F297" s="1"/>
      <c r="G297" s="1"/>
      <c r="H297" s="1"/>
      <c r="I297" s="8">
        <v>10000</v>
      </c>
      <c r="J297" s="8">
        <v>1000.49</v>
      </c>
      <c r="K297" s="8">
        <f>J297/I297*100</f>
        <v>10.0049</v>
      </c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>
        <v>58</v>
      </c>
      <c r="B299" s="1" t="s">
        <v>219</v>
      </c>
      <c r="C299" s="1" t="s">
        <v>185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186</v>
      </c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/>
      <c r="B301" s="1"/>
      <c r="C301" s="1" t="s">
        <v>187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188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189</v>
      </c>
      <c r="D303" s="1"/>
      <c r="E303" s="1"/>
      <c r="F303" s="1"/>
      <c r="G303" s="1"/>
      <c r="H303" s="1"/>
      <c r="I303" s="8">
        <v>1500</v>
      </c>
      <c r="J303" s="8">
        <v>0</v>
      </c>
      <c r="K303" s="8">
        <f>J303/I303*100</f>
        <v>0</v>
      </c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>
        <v>59</v>
      </c>
      <c r="B305" s="1" t="s">
        <v>318</v>
      </c>
      <c r="C305" s="1" t="s">
        <v>201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202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319</v>
      </c>
      <c r="D307" s="1"/>
      <c r="E307" s="1"/>
      <c r="F307" s="1"/>
      <c r="G307" s="1"/>
      <c r="H307" s="1"/>
      <c r="I307" s="8"/>
      <c r="J307" s="8"/>
      <c r="K307" s="8"/>
    </row>
    <row r="308" spans="1:11" ht="15">
      <c r="A308" s="1"/>
      <c r="B308" s="1"/>
      <c r="C308" s="1" t="s">
        <v>320</v>
      </c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/>
      <c r="B309" s="1"/>
      <c r="C309" s="1" t="s">
        <v>321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322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323</v>
      </c>
      <c r="D311" s="1"/>
      <c r="E311" s="1"/>
      <c r="F311" s="1"/>
      <c r="G311" s="1"/>
      <c r="H311" s="1"/>
      <c r="I311" s="8">
        <v>135700</v>
      </c>
      <c r="J311" s="8">
        <v>0</v>
      </c>
      <c r="K311" s="8">
        <f>J311/I311*100</f>
        <v>0</v>
      </c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>
        <v>60</v>
      </c>
      <c r="B313" s="1" t="s">
        <v>195</v>
      </c>
      <c r="C313" s="1" t="s">
        <v>324</v>
      </c>
      <c r="D313" s="1"/>
      <c r="E313" s="1"/>
      <c r="F313" s="1"/>
      <c r="G313" s="1"/>
      <c r="H313" s="1"/>
      <c r="I313" s="8"/>
      <c r="J313" s="8"/>
      <c r="K313" s="8"/>
    </row>
    <row r="314" spans="1:11" ht="15">
      <c r="A314" s="1"/>
      <c r="B314" s="1"/>
      <c r="C314" s="1" t="s">
        <v>325</v>
      </c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/>
      <c r="B315" s="1"/>
      <c r="C315" s="1" t="s">
        <v>196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197</v>
      </c>
      <c r="D316" s="1"/>
      <c r="E316" s="1"/>
      <c r="F316" s="1"/>
      <c r="G316" s="1"/>
      <c r="H316" s="1"/>
      <c r="I316" s="8">
        <v>115400</v>
      </c>
      <c r="J316" s="8">
        <v>0</v>
      </c>
      <c r="K316" s="8">
        <f>J316/I316*100</f>
        <v>0</v>
      </c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>
        <v>61</v>
      </c>
      <c r="B318" s="1" t="s">
        <v>190</v>
      </c>
      <c r="C318" s="1" t="s">
        <v>326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327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191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192</v>
      </c>
      <c r="D321" s="1"/>
      <c r="E321" s="1"/>
      <c r="F321" s="1"/>
      <c r="G321" s="1"/>
      <c r="H321" s="1"/>
      <c r="I321" s="8"/>
      <c r="J321" s="8"/>
      <c r="K321" s="8"/>
    </row>
    <row r="322" spans="1:11" ht="15">
      <c r="A322" s="1"/>
      <c r="B322" s="1"/>
      <c r="C322" s="1" t="s">
        <v>193</v>
      </c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/>
      <c r="B323" s="1"/>
      <c r="C323" s="1" t="s">
        <v>194</v>
      </c>
      <c r="D323" s="1"/>
      <c r="E323" s="1"/>
      <c r="F323" s="1"/>
      <c r="G323" s="1"/>
      <c r="H323" s="1"/>
      <c r="I323" s="8">
        <v>6000</v>
      </c>
      <c r="J323" s="8">
        <v>100000</v>
      </c>
      <c r="K323" s="8">
        <f>J323/I323*100</f>
        <v>1666.6666666666667</v>
      </c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>
        <v>62</v>
      </c>
      <c r="B325" s="4" t="s">
        <v>387</v>
      </c>
      <c r="C325" s="4" t="s">
        <v>373</v>
      </c>
      <c r="D325" s="4"/>
      <c r="E325" s="4"/>
      <c r="F325" s="4"/>
      <c r="G325" s="2"/>
      <c r="H325" s="1"/>
      <c r="I325" s="8"/>
      <c r="J325" s="7">
        <f>J328</f>
        <v>-4500</v>
      </c>
      <c r="K325" s="8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8"/>
      <c r="J326" s="8"/>
      <c r="K326" s="8"/>
    </row>
    <row r="327" spans="1:11" ht="15">
      <c r="A327" s="1">
        <v>63</v>
      </c>
      <c r="B327" s="1" t="s">
        <v>388</v>
      </c>
      <c r="C327" s="1" t="s">
        <v>389</v>
      </c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/>
      <c r="B328" s="1"/>
      <c r="C328" s="1" t="s">
        <v>79</v>
      </c>
      <c r="D328" s="1"/>
      <c r="E328" s="1"/>
      <c r="F328" s="1"/>
      <c r="G328" s="1"/>
      <c r="H328" s="1"/>
      <c r="I328" s="8"/>
      <c r="J328" s="8">
        <v>-4500</v>
      </c>
      <c r="K328" s="8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8"/>
      <c r="J329" s="8"/>
      <c r="K329" s="1"/>
    </row>
    <row r="330" spans="1:11" ht="15">
      <c r="A330" s="1">
        <v>64</v>
      </c>
      <c r="B330" s="4" t="s">
        <v>137</v>
      </c>
      <c r="C330" s="4" t="s">
        <v>138</v>
      </c>
      <c r="D330" s="4"/>
      <c r="E330" s="4"/>
      <c r="F330" s="4"/>
      <c r="G330" s="2"/>
      <c r="H330" s="2"/>
      <c r="I330" s="7">
        <f>I333</f>
        <v>1194411760.34</v>
      </c>
      <c r="J330" s="7">
        <f>J333+J486+J479</f>
        <v>117883189.68999998</v>
      </c>
      <c r="K330" s="7">
        <f>J330/I330*100</f>
        <v>9.869560364714049</v>
      </c>
    </row>
    <row r="331" spans="1:11" ht="15">
      <c r="A331" s="1"/>
      <c r="B331" s="4"/>
      <c r="C331" s="4"/>
      <c r="D331" s="4"/>
      <c r="E331" s="4"/>
      <c r="F331" s="4"/>
      <c r="G331" s="2"/>
      <c r="H331" s="2"/>
      <c r="I331" s="7"/>
      <c r="J331" s="7"/>
      <c r="K331" s="2"/>
    </row>
    <row r="332" spans="1:11" ht="15">
      <c r="A332" s="1">
        <v>65</v>
      </c>
      <c r="B332" s="4" t="s">
        <v>139</v>
      </c>
      <c r="C332" s="4" t="s">
        <v>140</v>
      </c>
      <c r="D332" s="4"/>
      <c r="E332" s="4"/>
      <c r="F332" s="4"/>
      <c r="G332" s="2"/>
      <c r="H332" s="2"/>
      <c r="I332" s="7"/>
      <c r="J332" s="7"/>
      <c r="K332" s="2"/>
    </row>
    <row r="333" spans="1:11" ht="15">
      <c r="A333" s="1"/>
      <c r="B333" s="4"/>
      <c r="C333" s="4" t="s">
        <v>141</v>
      </c>
      <c r="D333" s="4"/>
      <c r="E333" s="4"/>
      <c r="F333" s="4"/>
      <c r="G333" s="2"/>
      <c r="H333" s="2"/>
      <c r="I333" s="7">
        <f>I336+I340+I343+I349+I351+I370+I374+I419+I433+I436+I441+I446+I454+I460+I466+I468+I470+I472+I450</f>
        <v>1194411760.34</v>
      </c>
      <c r="J333" s="7">
        <f>J336+J340+J343+J349+J351+J370+J374+J419+J433+J436+J441+J446+J450+J454+J460+J466+J468+J470+J472</f>
        <v>156555547.86999997</v>
      </c>
      <c r="K333" s="7">
        <f>J333/I333*100</f>
        <v>13.107334762463745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1"/>
    </row>
    <row r="335" spans="1:11" ht="15">
      <c r="A335" s="1">
        <v>66</v>
      </c>
      <c r="B335" s="1" t="s">
        <v>168</v>
      </c>
      <c r="C335" s="1" t="s">
        <v>142</v>
      </c>
      <c r="D335" s="1"/>
      <c r="E335" s="1"/>
      <c r="F335" s="1"/>
      <c r="G335" s="1"/>
      <c r="H335" s="1"/>
      <c r="I335" s="8"/>
      <c r="J335" s="8"/>
      <c r="K335" s="1"/>
    </row>
    <row r="336" spans="1:11" ht="15">
      <c r="A336" s="1"/>
      <c r="B336" s="1"/>
      <c r="C336" s="1" t="s">
        <v>143</v>
      </c>
      <c r="D336" s="1"/>
      <c r="E336" s="1"/>
      <c r="F336" s="1"/>
      <c r="G336" s="1"/>
      <c r="H336" s="1"/>
      <c r="I336" s="8">
        <v>353794000</v>
      </c>
      <c r="J336" s="8">
        <v>58966000</v>
      </c>
      <c r="K336" s="8">
        <f>J336/I336*100</f>
        <v>16.666760883451953</v>
      </c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>
        <v>67</v>
      </c>
      <c r="B338" s="1" t="s">
        <v>182</v>
      </c>
      <c r="C338" s="1" t="s">
        <v>142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183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184</v>
      </c>
      <c r="D340" s="1"/>
      <c r="E340" s="1"/>
      <c r="F340" s="1"/>
      <c r="G340" s="1"/>
      <c r="H340" s="1"/>
      <c r="I340" s="8">
        <v>109608000</v>
      </c>
      <c r="J340" s="8">
        <v>18268000</v>
      </c>
      <c r="K340" s="8">
        <f>J340/I340*100</f>
        <v>16.666666666666664</v>
      </c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>
        <v>68</v>
      </c>
      <c r="B342" s="1" t="s">
        <v>339</v>
      </c>
      <c r="C342" s="1" t="s">
        <v>340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341</v>
      </c>
      <c r="D343" s="1"/>
      <c r="E343" s="1"/>
      <c r="F343" s="1"/>
      <c r="G343" s="1"/>
      <c r="H343" s="1"/>
      <c r="I343" s="8">
        <v>13375000</v>
      </c>
      <c r="J343" s="8">
        <v>1666170.72</v>
      </c>
      <c r="K343" s="8">
        <f>J343/I343*100</f>
        <v>12.457351177570093</v>
      </c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>
        <v>69</v>
      </c>
      <c r="B345" s="1" t="s">
        <v>352</v>
      </c>
      <c r="C345" s="1" t="s">
        <v>353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354</v>
      </c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/>
      <c r="B347" s="1"/>
      <c r="C347" s="1" t="s">
        <v>355</v>
      </c>
      <c r="D347" s="1"/>
      <c r="E347" s="1"/>
      <c r="F347" s="1"/>
      <c r="G347" s="1"/>
      <c r="H347" s="1"/>
      <c r="I347" s="8"/>
      <c r="J347" s="8"/>
      <c r="K347" s="8"/>
    </row>
    <row r="348" spans="1:11" ht="15">
      <c r="A348" s="1"/>
      <c r="B348" s="1"/>
      <c r="C348" s="1" t="s">
        <v>356</v>
      </c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/>
      <c r="B349" s="1"/>
      <c r="C349" s="1" t="s">
        <v>380</v>
      </c>
      <c r="D349" s="1"/>
      <c r="E349" s="1"/>
      <c r="F349" s="1"/>
      <c r="G349" s="1"/>
      <c r="H349" s="1"/>
      <c r="I349" s="8">
        <v>12577000</v>
      </c>
      <c r="J349" s="8">
        <v>2096220</v>
      </c>
      <c r="K349" s="8">
        <f>J349/I349*100</f>
        <v>16.667090721157667</v>
      </c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8"/>
      <c r="J350" s="8"/>
      <c r="K350" s="1"/>
    </row>
    <row r="351" spans="1:11" ht="15">
      <c r="A351" s="1">
        <v>70</v>
      </c>
      <c r="B351" s="15" t="s">
        <v>171</v>
      </c>
      <c r="C351" s="1" t="s">
        <v>144</v>
      </c>
      <c r="D351" s="1"/>
      <c r="E351" s="1"/>
      <c r="F351" s="1"/>
      <c r="G351" s="1"/>
      <c r="H351" s="1"/>
      <c r="I351" s="8">
        <f>I357+I366</f>
        <v>322022900</v>
      </c>
      <c r="J351" s="8">
        <f>J357+J366</f>
        <v>35066000</v>
      </c>
      <c r="K351" s="8">
        <f>J351/I351*100</f>
        <v>10.889287687304225</v>
      </c>
    </row>
    <row r="352" spans="1:11" ht="15">
      <c r="A352" s="1"/>
      <c r="B352" s="1"/>
      <c r="C352" s="1" t="s">
        <v>251</v>
      </c>
      <c r="D352" s="1"/>
      <c r="E352" s="1"/>
      <c r="F352" s="1"/>
      <c r="G352" s="1"/>
      <c r="H352" s="1"/>
      <c r="I352" s="8"/>
      <c r="J352" s="8"/>
      <c r="K352" s="8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8"/>
      <c r="J353" s="8"/>
      <c r="K353" s="8"/>
    </row>
    <row r="354" spans="1:11" ht="15">
      <c r="A354" s="1"/>
      <c r="B354" s="1"/>
      <c r="C354" s="22" t="s">
        <v>240</v>
      </c>
      <c r="D354" s="22"/>
      <c r="E354" s="22"/>
      <c r="F354" s="22"/>
      <c r="G354" s="22"/>
      <c r="H354" s="22"/>
      <c r="I354" s="8"/>
      <c r="J354" s="8"/>
      <c r="K354" s="8"/>
    </row>
    <row r="355" spans="1:11" ht="15">
      <c r="A355" s="1"/>
      <c r="B355" s="1"/>
      <c r="C355" s="22" t="s">
        <v>241</v>
      </c>
      <c r="D355" s="22"/>
      <c r="E355" s="22"/>
      <c r="F355" s="22"/>
      <c r="G355" s="22"/>
      <c r="H355" s="22"/>
      <c r="I355" s="8"/>
      <c r="J355" s="8"/>
      <c r="K355" s="8"/>
    </row>
    <row r="356" spans="1:11" ht="15">
      <c r="A356" s="1"/>
      <c r="B356" s="1"/>
      <c r="C356" s="22" t="s">
        <v>242</v>
      </c>
      <c r="D356" s="22"/>
      <c r="E356" s="22"/>
      <c r="F356" s="22"/>
      <c r="G356" s="22"/>
      <c r="H356" s="22"/>
      <c r="I356" s="8"/>
      <c r="J356" s="8"/>
      <c r="K356" s="8"/>
    </row>
    <row r="357" spans="1:11" ht="15">
      <c r="A357" s="1"/>
      <c r="B357" s="1"/>
      <c r="C357" s="22" t="s">
        <v>243</v>
      </c>
      <c r="D357" s="22"/>
      <c r="E357" s="22"/>
      <c r="F357" s="22"/>
      <c r="G357" s="22"/>
      <c r="H357" s="22"/>
      <c r="I357" s="8">
        <v>113816000</v>
      </c>
      <c r="J357" s="8">
        <v>9674000</v>
      </c>
      <c r="K357" s="8">
        <f>J357/I357*100</f>
        <v>8.499683700007028</v>
      </c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8"/>
      <c r="J358" s="8"/>
      <c r="K358" s="8"/>
    </row>
    <row r="359" spans="1:11" ht="15">
      <c r="A359" s="1"/>
      <c r="B359" s="1"/>
      <c r="C359" s="22" t="s">
        <v>244</v>
      </c>
      <c r="D359" s="22"/>
      <c r="E359" s="22"/>
      <c r="F359" s="22"/>
      <c r="G359" s="22"/>
      <c r="H359" s="22"/>
      <c r="I359" s="8"/>
      <c r="J359" s="8"/>
      <c r="K359" s="8"/>
    </row>
    <row r="360" spans="1:11" ht="15">
      <c r="A360" s="1"/>
      <c r="B360" s="1"/>
      <c r="C360" s="22" t="s">
        <v>241</v>
      </c>
      <c r="D360" s="22"/>
      <c r="E360" s="22"/>
      <c r="F360" s="22"/>
      <c r="G360" s="22"/>
      <c r="H360" s="22"/>
      <c r="I360" s="8"/>
      <c r="J360" s="8"/>
      <c r="K360" s="8"/>
    </row>
    <row r="361" spans="1:11" ht="15">
      <c r="A361" s="1"/>
      <c r="B361" s="1"/>
      <c r="C361" s="22" t="s">
        <v>245</v>
      </c>
      <c r="D361" s="22"/>
      <c r="E361" s="22"/>
      <c r="F361" s="22"/>
      <c r="G361" s="22"/>
      <c r="H361" s="1"/>
      <c r="I361" s="8"/>
      <c r="J361" s="8"/>
      <c r="K361" s="8"/>
    </row>
    <row r="362" spans="1:11" ht="15">
      <c r="A362" s="1"/>
      <c r="B362" s="1"/>
      <c r="C362" s="22" t="s">
        <v>246</v>
      </c>
      <c r="D362" s="22"/>
      <c r="E362" s="22"/>
      <c r="F362" s="22"/>
      <c r="G362" s="22"/>
      <c r="H362" s="22"/>
      <c r="I362" s="8"/>
      <c r="J362" s="8"/>
      <c r="K362" s="8"/>
    </row>
    <row r="363" spans="1:11" ht="15">
      <c r="A363" s="1"/>
      <c r="B363" s="1"/>
      <c r="C363" s="22" t="s">
        <v>247</v>
      </c>
      <c r="D363" s="22"/>
      <c r="E363" s="22"/>
      <c r="F363" s="22"/>
      <c r="G363" s="22"/>
      <c r="H363" s="22"/>
      <c r="I363" s="8"/>
      <c r="J363" s="8"/>
      <c r="K363" s="8"/>
    </row>
    <row r="364" spans="1:11" ht="15">
      <c r="A364" s="1"/>
      <c r="B364" s="1"/>
      <c r="C364" s="22" t="s">
        <v>248</v>
      </c>
      <c r="D364" s="22"/>
      <c r="E364" s="22"/>
      <c r="F364" s="22"/>
      <c r="G364" s="22"/>
      <c r="H364" s="1"/>
      <c r="I364" s="8"/>
      <c r="J364" s="8"/>
      <c r="K364" s="8"/>
    </row>
    <row r="365" spans="1:11" ht="15">
      <c r="A365" s="1"/>
      <c r="B365" s="1"/>
      <c r="C365" s="22" t="s">
        <v>249</v>
      </c>
      <c r="D365" s="22"/>
      <c r="E365" s="22"/>
      <c r="F365" s="22"/>
      <c r="G365" s="22"/>
      <c r="H365" s="1"/>
      <c r="I365" s="8"/>
      <c r="J365" s="8"/>
      <c r="K365" s="8"/>
    </row>
    <row r="366" spans="1:11" ht="15">
      <c r="A366" s="1"/>
      <c r="B366" s="1"/>
      <c r="C366" s="22" t="s">
        <v>250</v>
      </c>
      <c r="D366" s="22"/>
      <c r="E366" s="22"/>
      <c r="F366" s="22"/>
      <c r="G366" s="22"/>
      <c r="H366" s="1"/>
      <c r="I366" s="8">
        <v>208206900</v>
      </c>
      <c r="J366" s="8">
        <v>25392000</v>
      </c>
      <c r="K366" s="8">
        <f>J366/I366*100</f>
        <v>12.19556124220667</v>
      </c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>
        <v>71</v>
      </c>
      <c r="B368" s="1" t="s">
        <v>169</v>
      </c>
      <c r="C368" s="1" t="s">
        <v>145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146</v>
      </c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/>
      <c r="B370" s="1"/>
      <c r="C370" s="1" t="s">
        <v>147</v>
      </c>
      <c r="D370" s="1"/>
      <c r="E370" s="1"/>
      <c r="F370" s="1"/>
      <c r="G370" s="1"/>
      <c r="H370" s="1"/>
      <c r="I370" s="8">
        <v>50161700</v>
      </c>
      <c r="J370" s="8">
        <v>11026933.34</v>
      </c>
      <c r="K370" s="8">
        <f>J370/I370*100</f>
        <v>21.982774387630403</v>
      </c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8"/>
      <c r="J371" s="8"/>
      <c r="K371" s="1"/>
    </row>
    <row r="372" spans="1:11" ht="15">
      <c r="A372" s="1">
        <v>72</v>
      </c>
      <c r="B372" s="1" t="s">
        <v>170</v>
      </c>
      <c r="C372" s="1" t="s">
        <v>148</v>
      </c>
      <c r="D372" s="1"/>
      <c r="E372" s="1"/>
      <c r="F372" s="1"/>
      <c r="G372" s="1"/>
      <c r="H372" s="1"/>
      <c r="I372" s="8"/>
      <c r="J372" s="8"/>
      <c r="K372" s="1"/>
    </row>
    <row r="373" spans="1:11" ht="15">
      <c r="A373" s="1"/>
      <c r="B373" s="1"/>
      <c r="C373" s="1" t="s">
        <v>149</v>
      </c>
      <c r="D373" s="1"/>
      <c r="E373" s="1"/>
      <c r="F373" s="1"/>
      <c r="G373" s="1"/>
      <c r="H373" s="1"/>
      <c r="I373" s="8"/>
      <c r="J373" s="8"/>
      <c r="K373" s="1"/>
    </row>
    <row r="374" spans="1:11" ht="15">
      <c r="A374" s="1"/>
      <c r="B374" s="1"/>
      <c r="C374" s="1" t="s">
        <v>150</v>
      </c>
      <c r="D374" s="1"/>
      <c r="E374" s="1"/>
      <c r="F374" s="1"/>
      <c r="G374" s="1"/>
      <c r="H374" s="1"/>
      <c r="I374" s="8">
        <f>I381+I386+I390+I396+I403+I409+I415</f>
        <v>92852900</v>
      </c>
      <c r="J374" s="8">
        <f>J381+J386+J390+J396+J403+J409+J415</f>
        <v>22371650</v>
      </c>
      <c r="K374" s="8">
        <f>J374/I374*100</f>
        <v>24.093647048180507</v>
      </c>
    </row>
    <row r="375" spans="1:11" ht="15">
      <c r="A375" s="1"/>
      <c r="B375" s="1"/>
      <c r="C375" s="1" t="s">
        <v>251</v>
      </c>
      <c r="D375" s="1"/>
      <c r="E375" s="1"/>
      <c r="F375" s="1"/>
      <c r="G375" s="1"/>
      <c r="H375" s="1"/>
      <c r="I375" s="8"/>
      <c r="J375" s="8"/>
      <c r="K375" s="8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8"/>
      <c r="J376" s="8"/>
      <c r="K376" s="8"/>
    </row>
    <row r="377" spans="1:11" ht="15">
      <c r="A377" s="1"/>
      <c r="B377" s="1"/>
      <c r="C377" s="22" t="s">
        <v>252</v>
      </c>
      <c r="D377" s="22"/>
      <c r="E377" s="22"/>
      <c r="F377" s="22"/>
      <c r="G377" s="22"/>
      <c r="H377" s="1"/>
      <c r="I377" s="8"/>
      <c r="J377" s="8"/>
      <c r="K377" s="8"/>
    </row>
    <row r="378" spans="1:11" ht="15">
      <c r="A378" s="1"/>
      <c r="B378" s="1"/>
      <c r="C378" s="22" t="s">
        <v>328</v>
      </c>
      <c r="D378" s="22"/>
      <c r="E378" s="22"/>
      <c r="F378" s="22"/>
      <c r="G378" s="22"/>
      <c r="H378" s="1"/>
      <c r="I378" s="8"/>
      <c r="J378" s="8"/>
      <c r="K378" s="8"/>
    </row>
    <row r="379" spans="1:11" ht="15">
      <c r="A379" s="1"/>
      <c r="B379" s="1"/>
      <c r="C379" s="22" t="s">
        <v>329</v>
      </c>
      <c r="D379" s="22"/>
      <c r="E379" s="22"/>
      <c r="F379" s="22"/>
      <c r="G379" s="22"/>
      <c r="H379" s="1"/>
      <c r="I379" s="8"/>
      <c r="J379" s="8"/>
      <c r="K379" s="8"/>
    </row>
    <row r="380" spans="1:11" ht="15">
      <c r="A380" s="1"/>
      <c r="B380" s="1"/>
      <c r="C380" s="22" t="s">
        <v>330</v>
      </c>
      <c r="D380" s="22"/>
      <c r="E380" s="22"/>
      <c r="F380" s="22"/>
      <c r="G380" s="22"/>
      <c r="H380" s="1"/>
      <c r="I380" s="8"/>
      <c r="J380" s="8"/>
      <c r="K380" s="8"/>
    </row>
    <row r="381" spans="1:11" ht="15">
      <c r="A381" s="1"/>
      <c r="B381" s="1"/>
      <c r="C381" s="22" t="s">
        <v>331</v>
      </c>
      <c r="D381" s="22"/>
      <c r="E381" s="22"/>
      <c r="F381" s="22"/>
      <c r="G381" s="22"/>
      <c r="H381" s="1"/>
      <c r="I381" s="8">
        <v>437800</v>
      </c>
      <c r="J381" s="8">
        <v>0</v>
      </c>
      <c r="K381" s="8">
        <f>J381/I381*100</f>
        <v>0</v>
      </c>
    </row>
    <row r="382" spans="1:11" ht="15">
      <c r="A382" s="1"/>
      <c r="B382" s="1"/>
      <c r="C382" s="12"/>
      <c r="D382" s="12"/>
      <c r="E382" s="12"/>
      <c r="F382" s="12"/>
      <c r="G382" s="12"/>
      <c r="H382" s="1"/>
      <c r="I382" s="8"/>
      <c r="J382" s="8"/>
      <c r="K382" s="8"/>
    </row>
    <row r="383" spans="1:11" ht="15">
      <c r="A383" s="1"/>
      <c r="B383" s="1"/>
      <c r="C383" s="22" t="s">
        <v>252</v>
      </c>
      <c r="D383" s="22"/>
      <c r="E383" s="22"/>
      <c r="F383" s="22"/>
      <c r="G383" s="22"/>
      <c r="H383" s="1"/>
      <c r="I383" s="8"/>
      <c r="J383" s="8"/>
      <c r="K383" s="8"/>
    </row>
    <row r="384" spans="1:11" ht="15">
      <c r="A384" s="1"/>
      <c r="B384" s="1"/>
      <c r="C384" s="22" t="s">
        <v>381</v>
      </c>
      <c r="D384" s="22"/>
      <c r="E384" s="22"/>
      <c r="F384" s="22"/>
      <c r="G384" s="22"/>
      <c r="H384" s="1"/>
      <c r="I384" s="8"/>
      <c r="J384" s="8"/>
      <c r="K384" s="8"/>
    </row>
    <row r="385" spans="1:11" ht="15">
      <c r="A385" s="1"/>
      <c r="B385" s="1"/>
      <c r="C385" s="12" t="s">
        <v>382</v>
      </c>
      <c r="D385" s="12"/>
      <c r="E385" s="12"/>
      <c r="F385" s="12"/>
      <c r="G385" s="12"/>
      <c r="H385" s="1"/>
      <c r="I385" s="8"/>
      <c r="J385" s="8"/>
      <c r="K385" s="8"/>
    </row>
    <row r="386" spans="1:11" ht="15">
      <c r="A386" s="1"/>
      <c r="B386" s="1"/>
      <c r="C386" s="12" t="s">
        <v>383</v>
      </c>
      <c r="D386" s="12"/>
      <c r="E386" s="12"/>
      <c r="F386" s="12"/>
      <c r="G386" s="12"/>
      <c r="H386" s="1"/>
      <c r="I386" s="8">
        <v>173300</v>
      </c>
      <c r="J386" s="8">
        <v>0</v>
      </c>
      <c r="K386" s="8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8"/>
      <c r="J387" s="8"/>
      <c r="K387" s="8"/>
    </row>
    <row r="388" spans="1:11" ht="15">
      <c r="A388" s="1"/>
      <c r="B388" s="1"/>
      <c r="C388" s="22" t="s">
        <v>253</v>
      </c>
      <c r="D388" s="22"/>
      <c r="E388" s="22"/>
      <c r="F388" s="22"/>
      <c r="G388" s="22"/>
      <c r="H388" s="1"/>
      <c r="I388" s="8"/>
      <c r="J388" s="8"/>
      <c r="K388" s="8"/>
    </row>
    <row r="389" spans="1:11" ht="15">
      <c r="A389" s="1"/>
      <c r="B389" s="1"/>
      <c r="C389" s="22" t="s">
        <v>254</v>
      </c>
      <c r="D389" s="22"/>
      <c r="E389" s="22"/>
      <c r="F389" s="22"/>
      <c r="G389" s="22"/>
      <c r="H389" s="1"/>
      <c r="I389" s="8"/>
      <c r="J389" s="8"/>
      <c r="K389" s="8"/>
    </row>
    <row r="390" spans="1:11" ht="15">
      <c r="A390" s="1"/>
      <c r="B390" s="1"/>
      <c r="C390" s="22" t="s">
        <v>255</v>
      </c>
      <c r="D390" s="22"/>
      <c r="E390" s="22"/>
      <c r="F390" s="22"/>
      <c r="G390" s="22"/>
      <c r="H390" s="1"/>
      <c r="I390" s="8">
        <v>115200</v>
      </c>
      <c r="J390" s="8">
        <v>115200</v>
      </c>
      <c r="K390" s="8">
        <f>J390/I390*100</f>
        <v>100</v>
      </c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8"/>
      <c r="J391" s="8"/>
      <c r="K391" s="8"/>
    </row>
    <row r="392" spans="1:11" ht="15">
      <c r="A392" s="1"/>
      <c r="B392" s="1"/>
      <c r="C392" s="22" t="s">
        <v>256</v>
      </c>
      <c r="D392" s="22"/>
      <c r="E392" s="22"/>
      <c r="F392" s="22"/>
      <c r="G392" s="22"/>
      <c r="H392" s="1"/>
      <c r="I392" s="8"/>
      <c r="J392" s="8"/>
      <c r="K392" s="8"/>
    </row>
    <row r="393" spans="1:11" ht="15">
      <c r="A393" s="1"/>
      <c r="B393" s="1"/>
      <c r="C393" s="22" t="s">
        <v>257</v>
      </c>
      <c r="D393" s="22"/>
      <c r="E393" s="22"/>
      <c r="F393" s="22"/>
      <c r="G393" s="22"/>
      <c r="H393" s="1"/>
      <c r="I393" s="8"/>
      <c r="J393" s="8"/>
      <c r="K393" s="8"/>
    </row>
    <row r="394" spans="1:11" ht="15">
      <c r="A394" s="1"/>
      <c r="B394" s="1"/>
      <c r="C394" s="13" t="s">
        <v>258</v>
      </c>
      <c r="D394" s="13"/>
      <c r="E394" s="13"/>
      <c r="F394" s="13"/>
      <c r="G394" s="13"/>
      <c r="H394" s="1"/>
      <c r="I394" s="8"/>
      <c r="J394" s="8"/>
      <c r="K394" s="8"/>
    </row>
    <row r="395" spans="1:11" ht="15">
      <c r="A395" s="1"/>
      <c r="B395" s="1"/>
      <c r="C395" s="22" t="s">
        <v>259</v>
      </c>
      <c r="D395" s="22"/>
      <c r="E395" s="22"/>
      <c r="F395" s="22"/>
      <c r="G395" s="22"/>
      <c r="H395" s="1"/>
      <c r="I395" s="8"/>
      <c r="J395" s="8"/>
      <c r="K395" s="8"/>
    </row>
    <row r="396" spans="1:11" ht="15">
      <c r="A396" s="1"/>
      <c r="B396" s="1"/>
      <c r="C396" s="22" t="s">
        <v>260</v>
      </c>
      <c r="D396" s="22"/>
      <c r="E396" s="22"/>
      <c r="F396" s="22"/>
      <c r="G396" s="22"/>
      <c r="H396" s="1"/>
      <c r="I396" s="8">
        <v>200</v>
      </c>
      <c r="J396" s="8">
        <v>200</v>
      </c>
      <c r="K396" s="8">
        <f>J396/I396*100</f>
        <v>100</v>
      </c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8"/>
      <c r="J397" s="8"/>
      <c r="K397" s="8"/>
    </row>
    <row r="398" spans="1:11" ht="15">
      <c r="A398" s="1"/>
      <c r="B398" s="1"/>
      <c r="C398" s="22" t="s">
        <v>261</v>
      </c>
      <c r="D398" s="22"/>
      <c r="E398" s="22"/>
      <c r="F398" s="22"/>
      <c r="G398" s="22"/>
      <c r="H398" s="1"/>
      <c r="I398" s="8"/>
      <c r="J398" s="8"/>
      <c r="K398" s="8"/>
    </row>
    <row r="399" spans="1:11" ht="15">
      <c r="A399" s="1"/>
      <c r="B399" s="1"/>
      <c r="C399" s="22" t="s">
        <v>262</v>
      </c>
      <c r="D399" s="22"/>
      <c r="E399" s="22"/>
      <c r="F399" s="22"/>
      <c r="G399" s="22"/>
      <c r="H399" s="1"/>
      <c r="I399" s="8"/>
      <c r="J399" s="8"/>
      <c r="K399" s="8"/>
    </row>
    <row r="400" spans="1:11" ht="15">
      <c r="A400" s="1"/>
      <c r="B400" s="1"/>
      <c r="C400" s="22" t="s">
        <v>263</v>
      </c>
      <c r="D400" s="22"/>
      <c r="E400" s="22"/>
      <c r="F400" s="22"/>
      <c r="G400" s="22"/>
      <c r="H400" s="1"/>
      <c r="I400" s="8"/>
      <c r="J400" s="8"/>
      <c r="K400" s="8"/>
    </row>
    <row r="401" spans="1:11" ht="15">
      <c r="A401" s="1"/>
      <c r="B401" s="1"/>
      <c r="C401" s="22" t="s">
        <v>264</v>
      </c>
      <c r="D401" s="22"/>
      <c r="E401" s="22"/>
      <c r="F401" s="22"/>
      <c r="G401" s="22"/>
      <c r="H401" s="1"/>
      <c r="I401" s="8"/>
      <c r="J401" s="8"/>
      <c r="K401" s="8"/>
    </row>
    <row r="402" spans="1:11" ht="15">
      <c r="A402" s="1"/>
      <c r="B402" s="1"/>
      <c r="C402" s="22" t="s">
        <v>265</v>
      </c>
      <c r="D402" s="22"/>
      <c r="E402" s="22"/>
      <c r="F402" s="22"/>
      <c r="G402" s="22"/>
      <c r="H402" s="1"/>
      <c r="I402" s="8"/>
      <c r="J402" s="8"/>
      <c r="K402" s="8"/>
    </row>
    <row r="403" spans="1:11" ht="15">
      <c r="A403" s="1"/>
      <c r="B403" s="1"/>
      <c r="C403" s="22" t="s">
        <v>266</v>
      </c>
      <c r="D403" s="22"/>
      <c r="E403" s="22"/>
      <c r="F403" s="22"/>
      <c r="G403" s="22"/>
      <c r="H403" s="1"/>
      <c r="I403" s="8">
        <v>225000</v>
      </c>
      <c r="J403" s="8">
        <v>56250</v>
      </c>
      <c r="K403" s="8">
        <f>J403/I403*100</f>
        <v>25</v>
      </c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8"/>
      <c r="J404" s="8"/>
      <c r="K404" s="8"/>
    </row>
    <row r="405" spans="1:11" ht="15">
      <c r="A405" s="1"/>
      <c r="B405" s="1"/>
      <c r="C405" s="22" t="s">
        <v>256</v>
      </c>
      <c r="D405" s="22"/>
      <c r="E405" s="22"/>
      <c r="F405" s="22"/>
      <c r="G405" s="22"/>
      <c r="H405" s="1"/>
      <c r="I405" s="8"/>
      <c r="J405" s="8"/>
      <c r="K405" s="8"/>
    </row>
    <row r="406" spans="1:11" ht="15">
      <c r="A406" s="1"/>
      <c r="B406" s="1"/>
      <c r="C406" s="13" t="s">
        <v>267</v>
      </c>
      <c r="D406" s="13"/>
      <c r="E406" s="13"/>
      <c r="F406" s="13"/>
      <c r="G406" s="13"/>
      <c r="H406" s="1"/>
      <c r="I406" s="8"/>
      <c r="J406" s="8"/>
      <c r="K406" s="8"/>
    </row>
    <row r="407" spans="1:11" ht="15">
      <c r="A407" s="1"/>
      <c r="B407" s="1"/>
      <c r="C407" s="22" t="s">
        <v>268</v>
      </c>
      <c r="D407" s="22"/>
      <c r="E407" s="22"/>
      <c r="F407" s="22"/>
      <c r="G407" s="22"/>
      <c r="H407" s="1"/>
      <c r="I407" s="8"/>
      <c r="J407" s="8"/>
      <c r="K407" s="8"/>
    </row>
    <row r="408" spans="1:11" ht="15">
      <c r="A408" s="1"/>
      <c r="B408" s="1"/>
      <c r="C408" s="22" t="s">
        <v>269</v>
      </c>
      <c r="D408" s="22"/>
      <c r="E408" s="22"/>
      <c r="F408" s="22"/>
      <c r="G408" s="22"/>
      <c r="H408" s="1"/>
      <c r="I408" s="8"/>
      <c r="J408" s="8"/>
      <c r="K408" s="8"/>
    </row>
    <row r="409" spans="1:11" ht="15">
      <c r="A409" s="1"/>
      <c r="B409" s="1"/>
      <c r="C409" s="22" t="s">
        <v>270</v>
      </c>
      <c r="D409" s="22"/>
      <c r="E409" s="22"/>
      <c r="F409" s="22"/>
      <c r="G409" s="22"/>
      <c r="H409" s="1"/>
      <c r="I409" s="8">
        <v>91866400</v>
      </c>
      <c r="J409" s="8">
        <v>22200000</v>
      </c>
      <c r="K409" s="8">
        <f>J409/I409*100</f>
        <v>24.165527330993704</v>
      </c>
    </row>
    <row r="410" spans="1:11" ht="15">
      <c r="A410" s="1"/>
      <c r="B410" s="1"/>
      <c r="C410" s="12"/>
      <c r="D410" s="12"/>
      <c r="E410" s="12"/>
      <c r="F410" s="12"/>
      <c r="G410" s="12"/>
      <c r="H410" s="1"/>
      <c r="I410" s="8"/>
      <c r="J410" s="8"/>
      <c r="K410" s="8"/>
    </row>
    <row r="411" spans="1:11" ht="15">
      <c r="A411" s="1"/>
      <c r="B411" s="1"/>
      <c r="C411" s="22" t="s">
        <v>252</v>
      </c>
      <c r="D411" s="22"/>
      <c r="E411" s="22"/>
      <c r="F411" s="22"/>
      <c r="G411" s="22"/>
      <c r="H411" s="1"/>
      <c r="I411" s="8"/>
      <c r="J411" s="8"/>
      <c r="K411" s="8"/>
    </row>
    <row r="412" spans="1:11" ht="15">
      <c r="A412" s="1"/>
      <c r="B412" s="1"/>
      <c r="C412" s="22" t="s">
        <v>267</v>
      </c>
      <c r="D412" s="22"/>
      <c r="E412" s="22"/>
      <c r="F412" s="22"/>
      <c r="G412" s="22"/>
      <c r="H412" s="22"/>
      <c r="I412" s="8"/>
      <c r="J412" s="8"/>
      <c r="K412" s="8"/>
    </row>
    <row r="413" spans="1:11" ht="15">
      <c r="A413" s="1"/>
      <c r="B413" s="1"/>
      <c r="C413" s="22" t="s">
        <v>271</v>
      </c>
      <c r="D413" s="22"/>
      <c r="E413" s="22"/>
      <c r="F413" s="22"/>
      <c r="G413" s="22"/>
      <c r="H413" s="22"/>
      <c r="I413" s="8"/>
      <c r="J413" s="8"/>
      <c r="K413" s="8"/>
    </row>
    <row r="414" spans="1:11" ht="15">
      <c r="A414" s="1"/>
      <c r="B414" s="1"/>
      <c r="C414" s="22" t="s">
        <v>272</v>
      </c>
      <c r="D414" s="22"/>
      <c r="E414" s="22"/>
      <c r="F414" s="22"/>
      <c r="G414" s="22"/>
      <c r="H414" s="22"/>
      <c r="I414" s="8"/>
      <c r="J414" s="8"/>
      <c r="K414" s="8"/>
    </row>
    <row r="415" spans="1:11" ht="15">
      <c r="A415" s="1"/>
      <c r="B415" s="1"/>
      <c r="C415" s="22" t="s">
        <v>273</v>
      </c>
      <c r="D415" s="22"/>
      <c r="E415" s="22"/>
      <c r="F415" s="22"/>
      <c r="G415" s="22"/>
      <c r="H415" s="22"/>
      <c r="I415" s="8">
        <v>35000</v>
      </c>
      <c r="J415" s="8">
        <v>0</v>
      </c>
      <c r="K415" s="8">
        <f>J415/I415*100</f>
        <v>0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>
        <v>73</v>
      </c>
      <c r="B417" s="1" t="s">
        <v>176</v>
      </c>
      <c r="C417" s="1" t="s">
        <v>148</v>
      </c>
      <c r="D417" s="1"/>
      <c r="E417" s="1"/>
      <c r="F417" s="1"/>
      <c r="G417" s="1"/>
      <c r="H417" s="1"/>
      <c r="I417" s="8"/>
      <c r="J417" s="8"/>
      <c r="K417" s="8"/>
    </row>
    <row r="418" spans="1:11" ht="15">
      <c r="A418" s="1"/>
      <c r="B418" s="1"/>
      <c r="C418" s="1" t="s">
        <v>149</v>
      </c>
      <c r="D418" s="1"/>
      <c r="E418" s="1"/>
      <c r="F418" s="1"/>
      <c r="G418" s="1"/>
      <c r="H418" s="1"/>
      <c r="I418" s="8"/>
      <c r="J418" s="8"/>
      <c r="K418" s="8"/>
    </row>
    <row r="419" spans="1:11" ht="15">
      <c r="A419" s="1"/>
      <c r="B419" s="1"/>
      <c r="C419" s="1" t="s">
        <v>150</v>
      </c>
      <c r="D419" s="1"/>
      <c r="E419" s="1"/>
      <c r="F419" s="1"/>
      <c r="G419" s="1"/>
      <c r="H419" s="1"/>
      <c r="I419" s="8">
        <f>I429</f>
        <v>835000</v>
      </c>
      <c r="J419" s="8">
        <f>J429</f>
        <v>0</v>
      </c>
      <c r="K419" s="8">
        <f>J419/I419*100</f>
        <v>0</v>
      </c>
    </row>
    <row r="420" spans="1:11" ht="15">
      <c r="A420" s="1"/>
      <c r="B420" s="1"/>
      <c r="C420" s="1" t="s">
        <v>251</v>
      </c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8"/>
      <c r="J421" s="8"/>
      <c r="K421" s="8"/>
    </row>
    <row r="422" spans="1:11" ht="15">
      <c r="A422" s="1"/>
      <c r="B422" s="1"/>
      <c r="C422" s="22" t="s">
        <v>261</v>
      </c>
      <c r="D422" s="22"/>
      <c r="E422" s="22"/>
      <c r="F422" s="22"/>
      <c r="G422" s="22"/>
      <c r="H422" s="1"/>
      <c r="I422" s="8"/>
      <c r="J422" s="8"/>
      <c r="K422" s="8"/>
    </row>
    <row r="423" spans="1:11" ht="15">
      <c r="A423" s="1"/>
      <c r="B423" s="1"/>
      <c r="C423" s="22" t="s">
        <v>274</v>
      </c>
      <c r="D423" s="22"/>
      <c r="E423" s="22"/>
      <c r="F423" s="22"/>
      <c r="G423" s="22"/>
      <c r="H423" s="1"/>
      <c r="I423" s="8"/>
      <c r="J423" s="8"/>
      <c r="K423" s="8"/>
    </row>
    <row r="424" spans="1:11" ht="15">
      <c r="A424" s="1"/>
      <c r="B424" s="1"/>
      <c r="C424" s="22" t="s">
        <v>275</v>
      </c>
      <c r="D424" s="22"/>
      <c r="E424" s="22"/>
      <c r="F424" s="22"/>
      <c r="G424" s="22"/>
      <c r="H424" s="1"/>
      <c r="I424" s="8"/>
      <c r="J424" s="8"/>
      <c r="K424" s="8"/>
    </row>
    <row r="425" spans="1:11" ht="15">
      <c r="A425" s="1"/>
      <c r="B425" s="1"/>
      <c r="C425" s="22" t="s">
        <v>276</v>
      </c>
      <c r="D425" s="22"/>
      <c r="E425" s="22"/>
      <c r="F425" s="22"/>
      <c r="G425" s="22"/>
      <c r="H425" s="1"/>
      <c r="I425" s="8"/>
      <c r="J425" s="8"/>
      <c r="K425" s="8"/>
    </row>
    <row r="426" spans="1:11" ht="15">
      <c r="A426" s="1"/>
      <c r="B426" s="1"/>
      <c r="C426" s="22" t="s">
        <v>277</v>
      </c>
      <c r="D426" s="22"/>
      <c r="E426" s="22"/>
      <c r="F426" s="22"/>
      <c r="G426" s="22"/>
      <c r="H426" s="1"/>
      <c r="I426" s="8"/>
      <c r="J426" s="8"/>
      <c r="K426" s="8"/>
    </row>
    <row r="427" spans="1:11" ht="15">
      <c r="A427" s="1"/>
      <c r="B427" s="1"/>
      <c r="C427" s="22" t="s">
        <v>278</v>
      </c>
      <c r="D427" s="22"/>
      <c r="E427" s="22"/>
      <c r="F427" s="22"/>
      <c r="G427" s="22"/>
      <c r="H427" s="1"/>
      <c r="I427" s="8"/>
      <c r="J427" s="8"/>
      <c r="K427" s="8"/>
    </row>
    <row r="428" spans="1:11" ht="15">
      <c r="A428" s="1"/>
      <c r="B428" s="1"/>
      <c r="C428" s="22" t="s">
        <v>279</v>
      </c>
      <c r="D428" s="22"/>
      <c r="E428" s="22"/>
      <c r="F428" s="22"/>
      <c r="G428" s="22"/>
      <c r="H428" s="22"/>
      <c r="I428" s="8"/>
      <c r="J428" s="8"/>
      <c r="K428" s="8"/>
    </row>
    <row r="429" spans="1:11" ht="15">
      <c r="A429" s="1"/>
      <c r="B429" s="1"/>
      <c r="C429" s="22" t="s">
        <v>280</v>
      </c>
      <c r="D429" s="22"/>
      <c r="E429" s="22"/>
      <c r="F429" s="22"/>
      <c r="G429" s="22"/>
      <c r="H429" s="1"/>
      <c r="I429" s="8">
        <v>835000</v>
      </c>
      <c r="J429" s="8">
        <v>0</v>
      </c>
      <c r="K429" s="8">
        <f>J429/I429*100</f>
        <v>0</v>
      </c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8"/>
      <c r="J430" s="8"/>
      <c r="K430" s="1"/>
    </row>
    <row r="431" spans="1:11" ht="15">
      <c r="A431" s="1">
        <v>74</v>
      </c>
      <c r="B431" s="1" t="s">
        <v>172</v>
      </c>
      <c r="C431" s="1" t="s">
        <v>148</v>
      </c>
      <c r="D431" s="1"/>
      <c r="E431" s="1"/>
      <c r="F431" s="1"/>
      <c r="G431" s="1"/>
      <c r="H431" s="1"/>
      <c r="I431" s="8"/>
      <c r="J431" s="8"/>
      <c r="K431" s="1"/>
    </row>
    <row r="432" spans="1:11" ht="15">
      <c r="A432" s="1"/>
      <c r="B432" s="1"/>
      <c r="C432" s="1" t="s">
        <v>151</v>
      </c>
      <c r="D432" s="1"/>
      <c r="E432" s="1"/>
      <c r="F432" s="1"/>
      <c r="G432" s="1"/>
      <c r="H432" s="1"/>
      <c r="I432" s="8"/>
      <c r="J432" s="8"/>
      <c r="K432" s="1"/>
    </row>
    <row r="433" spans="1:11" ht="15">
      <c r="A433" s="1"/>
      <c r="B433" s="1"/>
      <c r="C433" s="1" t="s">
        <v>152</v>
      </c>
      <c r="D433" s="1"/>
      <c r="E433" s="1"/>
      <c r="F433" s="1"/>
      <c r="G433" s="1"/>
      <c r="H433" s="1"/>
      <c r="I433" s="8">
        <v>1514000</v>
      </c>
      <c r="J433" s="8">
        <v>158808.23</v>
      </c>
      <c r="K433" s="8">
        <f>J433/I433*100</f>
        <v>10.489315059445179</v>
      </c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8"/>
      <c r="J434" s="8"/>
      <c r="K434" s="1"/>
    </row>
    <row r="435" spans="1:11" ht="15">
      <c r="A435" s="1">
        <v>75</v>
      </c>
      <c r="B435" s="1" t="s">
        <v>173</v>
      </c>
      <c r="C435" s="1" t="s">
        <v>153</v>
      </c>
      <c r="D435" s="1"/>
      <c r="E435" s="1"/>
      <c r="F435" s="1"/>
      <c r="G435" s="1"/>
      <c r="H435" s="1"/>
      <c r="I435" s="8"/>
      <c r="J435" s="8"/>
      <c r="K435" s="1"/>
    </row>
    <row r="436" spans="1:11" ht="15">
      <c r="A436" s="1"/>
      <c r="B436" s="1"/>
      <c r="C436" s="1" t="s">
        <v>154</v>
      </c>
      <c r="D436" s="1"/>
      <c r="E436" s="1"/>
      <c r="F436" s="1"/>
      <c r="G436" s="1"/>
      <c r="H436" s="1"/>
      <c r="I436" s="8">
        <v>9027400</v>
      </c>
      <c r="J436" s="8">
        <v>1524876.38</v>
      </c>
      <c r="K436" s="8">
        <f>J436/I436*100</f>
        <v>16.89164521346124</v>
      </c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8"/>
      <c r="J437" s="8"/>
      <c r="K437" s="8"/>
    </row>
    <row r="438" spans="1:11" ht="15">
      <c r="A438" s="1">
        <v>76</v>
      </c>
      <c r="B438" s="1" t="s">
        <v>174</v>
      </c>
      <c r="C438" s="1" t="s">
        <v>163</v>
      </c>
      <c r="D438" s="1"/>
      <c r="E438" s="1"/>
      <c r="F438" s="1"/>
      <c r="G438" s="1"/>
      <c r="H438" s="1"/>
      <c r="I438" s="8"/>
      <c r="J438" s="8"/>
      <c r="K438" s="8"/>
    </row>
    <row r="439" spans="1:11" ht="15">
      <c r="A439" s="1"/>
      <c r="B439" s="1"/>
      <c r="C439" s="1" t="s">
        <v>164</v>
      </c>
      <c r="D439" s="1"/>
      <c r="E439" s="1"/>
      <c r="F439" s="1"/>
      <c r="G439" s="1"/>
      <c r="H439" s="1"/>
      <c r="I439" s="8"/>
      <c r="J439" s="8"/>
      <c r="K439" s="8"/>
    </row>
    <row r="440" spans="1:11" ht="15">
      <c r="A440" s="1"/>
      <c r="B440" s="1"/>
      <c r="C440" s="1" t="s">
        <v>165</v>
      </c>
      <c r="D440" s="1"/>
      <c r="E440" s="1"/>
      <c r="F440" s="1"/>
      <c r="G440" s="1"/>
      <c r="H440" s="1"/>
      <c r="I440" s="8"/>
      <c r="J440" s="8"/>
      <c r="K440" s="8"/>
    </row>
    <row r="441" spans="1:11" ht="15">
      <c r="A441" s="1"/>
      <c r="B441" s="1"/>
      <c r="C441" s="1" t="s">
        <v>166</v>
      </c>
      <c r="D441" s="1"/>
      <c r="E441" s="1"/>
      <c r="F441" s="1"/>
      <c r="G441" s="1"/>
      <c r="H441" s="1"/>
      <c r="I441" s="8">
        <v>77000</v>
      </c>
      <c r="J441" s="8">
        <v>0</v>
      </c>
      <c r="K441" s="8">
        <f>J441/I441*100</f>
        <v>0</v>
      </c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1" t="s">
        <v>367</v>
      </c>
      <c r="D443" s="1"/>
      <c r="E443" s="1"/>
      <c r="F443" s="1"/>
      <c r="G443" s="1"/>
      <c r="H443" s="1"/>
      <c r="I443" s="8"/>
      <c r="J443" s="8"/>
      <c r="K443" s="8"/>
    </row>
    <row r="444" spans="1:11" ht="15">
      <c r="A444" s="1">
        <v>77</v>
      </c>
      <c r="B444" s="1" t="s">
        <v>366</v>
      </c>
      <c r="C444" s="1" t="s">
        <v>368</v>
      </c>
      <c r="D444" s="1"/>
      <c r="E444" s="1"/>
      <c r="F444" s="1"/>
      <c r="G444" s="1"/>
      <c r="H444" s="1"/>
      <c r="I444" s="8"/>
      <c r="J444" s="8"/>
      <c r="K444" s="8"/>
    </row>
    <row r="445" spans="1:11" ht="15">
      <c r="A445" s="1"/>
      <c r="B445" s="1"/>
      <c r="C445" s="1" t="s">
        <v>369</v>
      </c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 t="s">
        <v>370</v>
      </c>
      <c r="D446" s="1"/>
      <c r="E446" s="1"/>
      <c r="F446" s="1"/>
      <c r="G446" s="1"/>
      <c r="H446" s="1"/>
      <c r="I446" s="8">
        <v>12900</v>
      </c>
      <c r="J446" s="8">
        <v>1989.2</v>
      </c>
      <c r="K446" s="8">
        <f>J446/I446*100</f>
        <v>15.42015503875969</v>
      </c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8"/>
      <c r="J447" s="8"/>
      <c r="K447" s="8"/>
    </row>
    <row r="448" spans="1:11" ht="15">
      <c r="A448" s="1">
        <v>78</v>
      </c>
      <c r="B448" s="1" t="s">
        <v>374</v>
      </c>
      <c r="C448" s="1" t="s">
        <v>181</v>
      </c>
      <c r="D448" s="1"/>
      <c r="E448" s="1"/>
      <c r="F448" s="1"/>
      <c r="G448" s="1"/>
      <c r="H448" s="1"/>
      <c r="I448" s="8"/>
      <c r="J448" s="8"/>
      <c r="K448" s="8"/>
    </row>
    <row r="449" spans="1:11" ht="15">
      <c r="A449" s="1"/>
      <c r="B449" s="1"/>
      <c r="C449" s="1" t="s">
        <v>375</v>
      </c>
      <c r="D449" s="1"/>
      <c r="E449" s="1"/>
      <c r="F449" s="1"/>
      <c r="G449" s="1"/>
      <c r="H449" s="1"/>
      <c r="I449" s="8"/>
      <c r="J449" s="8"/>
      <c r="K449" s="8"/>
    </row>
    <row r="450" spans="1:11" ht="15">
      <c r="A450" s="1"/>
      <c r="B450" s="1"/>
      <c r="C450" s="1" t="s">
        <v>376</v>
      </c>
      <c r="D450" s="1"/>
      <c r="E450" s="1"/>
      <c r="F450" s="1"/>
      <c r="G450" s="1"/>
      <c r="H450" s="1"/>
      <c r="I450" s="8">
        <v>695343.6</v>
      </c>
      <c r="J450" s="8"/>
      <c r="K450" s="8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8"/>
      <c r="J451" s="8"/>
      <c r="K451" s="8"/>
    </row>
    <row r="452" spans="1:11" ht="15">
      <c r="A452" s="1">
        <v>79</v>
      </c>
      <c r="B452" s="1" t="s">
        <v>384</v>
      </c>
      <c r="C452" s="1" t="s">
        <v>181</v>
      </c>
      <c r="D452" s="1"/>
      <c r="E452" s="1"/>
      <c r="F452" s="1"/>
      <c r="G452" s="1"/>
      <c r="H452" s="1"/>
      <c r="I452" s="8"/>
      <c r="J452" s="8"/>
      <c r="K452" s="8"/>
    </row>
    <row r="453" spans="1:11" ht="15">
      <c r="A453" s="1"/>
      <c r="B453" s="1"/>
      <c r="C453" s="1" t="s">
        <v>385</v>
      </c>
      <c r="D453" s="1"/>
      <c r="E453" s="1"/>
      <c r="F453" s="1"/>
      <c r="G453" s="1"/>
      <c r="H453" s="1"/>
      <c r="I453" s="8"/>
      <c r="J453" s="8"/>
      <c r="K453" s="8"/>
    </row>
    <row r="454" spans="1:11" ht="15">
      <c r="A454" s="1"/>
      <c r="B454" s="1"/>
      <c r="C454" s="1" t="s">
        <v>386</v>
      </c>
      <c r="D454" s="1"/>
      <c r="E454" s="1"/>
      <c r="F454" s="1"/>
      <c r="G454" s="1"/>
      <c r="H454" s="1"/>
      <c r="I454" s="8">
        <v>161300</v>
      </c>
      <c r="J454" s="8">
        <v>0</v>
      </c>
      <c r="K454" s="8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1"/>
    </row>
    <row r="456" spans="1:11" ht="15">
      <c r="A456" s="1">
        <v>80</v>
      </c>
      <c r="B456" s="1" t="s">
        <v>332</v>
      </c>
      <c r="C456" s="1" t="s">
        <v>181</v>
      </c>
      <c r="D456" s="1"/>
      <c r="E456" s="1"/>
      <c r="F456" s="1"/>
      <c r="G456" s="1"/>
      <c r="H456" s="1"/>
      <c r="I456" s="8"/>
      <c r="J456" s="8"/>
      <c r="K456" s="8"/>
    </row>
    <row r="457" spans="1:11" ht="15">
      <c r="A457" s="1"/>
      <c r="B457" s="1"/>
      <c r="C457" s="1" t="s">
        <v>333</v>
      </c>
      <c r="D457" s="1"/>
      <c r="E457" s="1"/>
      <c r="F457" s="1"/>
      <c r="G457" s="1"/>
      <c r="H457" s="1"/>
      <c r="I457" s="8"/>
      <c r="J457" s="8"/>
      <c r="K457" s="8"/>
    </row>
    <row r="458" spans="1:11" ht="15">
      <c r="A458" s="1"/>
      <c r="B458" s="1"/>
      <c r="C458" s="1" t="s">
        <v>334</v>
      </c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/>
      <c r="B459" s="1"/>
      <c r="C459" s="1" t="s">
        <v>335</v>
      </c>
      <c r="D459" s="1"/>
      <c r="E459" s="1"/>
      <c r="F459" s="1"/>
      <c r="G459" s="1"/>
      <c r="H459" s="1"/>
      <c r="I459" s="8"/>
      <c r="J459" s="8"/>
      <c r="K459" s="8"/>
    </row>
    <row r="460" spans="1:11" ht="15">
      <c r="A460" s="1"/>
      <c r="B460" s="1"/>
      <c r="C460" s="1" t="s">
        <v>336</v>
      </c>
      <c r="D460" s="1"/>
      <c r="E460" s="1"/>
      <c r="F460" s="1"/>
      <c r="G460" s="1"/>
      <c r="H460" s="1"/>
      <c r="I460" s="8">
        <f>9258270.1+565100</f>
        <v>9823370.1</v>
      </c>
      <c r="J460" s="8">
        <v>0</v>
      </c>
      <c r="K460" s="8">
        <f>J460/I460*100</f>
        <v>0</v>
      </c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8"/>
      <c r="J461" s="8"/>
      <c r="K461" s="8"/>
    </row>
    <row r="462" spans="1:11" ht="15">
      <c r="A462" s="1">
        <v>81</v>
      </c>
      <c r="B462" s="1" t="s">
        <v>357</v>
      </c>
      <c r="C462" s="1" t="s">
        <v>181</v>
      </c>
      <c r="D462" s="1"/>
      <c r="E462" s="1"/>
      <c r="F462" s="1"/>
      <c r="G462" s="1"/>
      <c r="H462" s="1"/>
      <c r="I462" s="8"/>
      <c r="J462" s="8"/>
      <c r="K462" s="8"/>
    </row>
    <row r="463" spans="1:11" ht="15">
      <c r="A463" s="1"/>
      <c r="B463" s="1"/>
      <c r="C463" s="1" t="s">
        <v>333</v>
      </c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334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/>
      <c r="B465" s="1"/>
      <c r="C465" s="1" t="s">
        <v>335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336</v>
      </c>
      <c r="D466" s="1"/>
      <c r="E466" s="1"/>
      <c r="F466" s="1"/>
      <c r="G466" s="1"/>
      <c r="H466" s="1"/>
      <c r="I466" s="8">
        <v>191007696.64</v>
      </c>
      <c r="J466" s="8">
        <v>0</v>
      </c>
      <c r="K466" s="8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>
        <v>82</v>
      </c>
      <c r="B468" s="1" t="s">
        <v>365</v>
      </c>
      <c r="C468" s="1" t="s">
        <v>155</v>
      </c>
      <c r="D468" s="1"/>
      <c r="E468" s="1"/>
      <c r="F468" s="1"/>
      <c r="G468" s="1"/>
      <c r="H468" s="1"/>
      <c r="I468" s="8">
        <f>1108800+99650</f>
        <v>1208450</v>
      </c>
      <c r="J468" s="8">
        <v>323900</v>
      </c>
      <c r="K468" s="8">
        <f>J468/I468*100</f>
        <v>26.802929372336465</v>
      </c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>
        <v>83</v>
      </c>
      <c r="B470" s="1" t="s">
        <v>175</v>
      </c>
      <c r="C470" s="1" t="s">
        <v>155</v>
      </c>
      <c r="D470" s="1"/>
      <c r="E470" s="1"/>
      <c r="F470" s="1"/>
      <c r="G470" s="1"/>
      <c r="H470" s="1"/>
      <c r="I470" s="8">
        <v>24957700</v>
      </c>
      <c r="J470" s="8">
        <v>5085000</v>
      </c>
      <c r="K470" s="8">
        <f>J470/I470*100</f>
        <v>20.374473609347017</v>
      </c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>
        <v>84</v>
      </c>
      <c r="B472" s="1" t="s">
        <v>379</v>
      </c>
      <c r="C472" s="1" t="s">
        <v>390</v>
      </c>
      <c r="D472" s="1"/>
      <c r="E472" s="1"/>
      <c r="F472" s="1"/>
      <c r="G472" s="1"/>
      <c r="H472" s="1"/>
      <c r="I472" s="8">
        <v>700100</v>
      </c>
      <c r="J472" s="8">
        <v>0</v>
      </c>
      <c r="K472" s="8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>
        <v>85</v>
      </c>
      <c r="B474" s="17" t="s">
        <v>371</v>
      </c>
      <c r="C474" s="17" t="s">
        <v>372</v>
      </c>
      <c r="D474" s="17"/>
      <c r="E474" s="17"/>
      <c r="F474" s="17"/>
      <c r="G474" s="17"/>
      <c r="H474" s="17"/>
      <c r="I474" s="18"/>
      <c r="J474" s="19"/>
      <c r="K474" s="8"/>
    </row>
    <row r="475" spans="1:11" ht="15">
      <c r="A475" s="1"/>
      <c r="B475" s="20"/>
      <c r="C475" s="17" t="s">
        <v>397</v>
      </c>
      <c r="D475" s="17"/>
      <c r="E475" s="17"/>
      <c r="F475" s="17"/>
      <c r="G475" s="17"/>
      <c r="H475" s="17"/>
      <c r="I475" s="18"/>
      <c r="J475" s="21"/>
      <c r="K475" s="8"/>
    </row>
    <row r="476" spans="1:11" ht="15">
      <c r="A476" s="1"/>
      <c r="B476" s="20"/>
      <c r="C476" s="17" t="s">
        <v>398</v>
      </c>
      <c r="D476" s="17"/>
      <c r="E476" s="17"/>
      <c r="F476" s="17"/>
      <c r="G476" s="17"/>
      <c r="H476" s="17"/>
      <c r="I476" s="18"/>
      <c r="J476" s="21"/>
      <c r="K476" s="8"/>
    </row>
    <row r="477" spans="1:11" ht="15">
      <c r="A477" s="1"/>
      <c r="B477" s="20"/>
      <c r="C477" s="17" t="s">
        <v>399</v>
      </c>
      <c r="D477" s="17"/>
      <c r="E477" s="17"/>
      <c r="F477" s="17"/>
      <c r="G477" s="17"/>
      <c r="H477" s="17"/>
      <c r="I477" s="18"/>
      <c r="J477" s="21"/>
      <c r="K477" s="8"/>
    </row>
    <row r="478" spans="1:11" ht="15">
      <c r="A478" s="1"/>
      <c r="B478" s="20"/>
      <c r="C478" s="17" t="s">
        <v>400</v>
      </c>
      <c r="D478" s="17"/>
      <c r="E478" s="17"/>
      <c r="F478" s="17"/>
      <c r="G478" s="17"/>
      <c r="H478" s="17"/>
      <c r="I478" s="18"/>
      <c r="J478" s="21"/>
      <c r="K478" s="8"/>
    </row>
    <row r="479" spans="1:11" ht="15">
      <c r="A479" s="1"/>
      <c r="B479" s="20"/>
      <c r="C479" s="17" t="s">
        <v>401</v>
      </c>
      <c r="D479" s="17"/>
      <c r="E479" s="17"/>
      <c r="F479" s="17"/>
      <c r="G479" s="17"/>
      <c r="H479" s="17"/>
      <c r="I479" s="18"/>
      <c r="J479" s="19">
        <v>77.8</v>
      </c>
      <c r="K479" s="8"/>
    </row>
    <row r="480" spans="1:11" ht="15">
      <c r="A480" s="1"/>
      <c r="B480" s="20"/>
      <c r="C480" s="17"/>
      <c r="D480" s="17"/>
      <c r="E480" s="17"/>
      <c r="F480" s="17"/>
      <c r="G480" s="17"/>
      <c r="H480" s="17"/>
      <c r="I480" s="18"/>
      <c r="J480" s="21"/>
      <c r="K480" s="8"/>
    </row>
    <row r="481" spans="1:11" ht="15">
      <c r="A481" s="1">
        <v>86</v>
      </c>
      <c r="B481" s="1" t="s">
        <v>402</v>
      </c>
      <c r="C481" s="1" t="s">
        <v>405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403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404</v>
      </c>
      <c r="D483" s="1"/>
      <c r="E483" s="1"/>
      <c r="F483" s="1"/>
      <c r="G483" s="1"/>
      <c r="H483" s="1"/>
      <c r="I483" s="8"/>
      <c r="J483" s="8">
        <v>77.8</v>
      </c>
      <c r="K483" s="8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8"/>
    </row>
    <row r="485" spans="1:11" ht="15">
      <c r="A485" s="1">
        <v>87</v>
      </c>
      <c r="B485" s="4" t="s">
        <v>156</v>
      </c>
      <c r="C485" s="4" t="s">
        <v>157</v>
      </c>
      <c r="D485" s="4"/>
      <c r="E485" s="4"/>
      <c r="F485" s="4"/>
      <c r="G485" s="4"/>
      <c r="H485" s="4"/>
      <c r="I485" s="8"/>
      <c r="J485" s="8"/>
      <c r="K485" s="8"/>
    </row>
    <row r="486" spans="1:11" ht="15">
      <c r="A486" s="1"/>
      <c r="B486" s="4"/>
      <c r="C486" s="4" t="s">
        <v>158</v>
      </c>
      <c r="D486" s="4"/>
      <c r="E486" s="4"/>
      <c r="F486" s="4"/>
      <c r="G486" s="4"/>
      <c r="H486" s="4"/>
      <c r="I486" s="8"/>
      <c r="J486" s="7">
        <f>J490+J494</f>
        <v>-38672435.98</v>
      </c>
      <c r="K486" s="8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8"/>
      <c r="J487" s="8"/>
      <c r="K487" s="8"/>
    </row>
    <row r="488" spans="1:11" ht="15">
      <c r="A488" s="1">
        <v>88</v>
      </c>
      <c r="B488" s="1" t="s">
        <v>285</v>
      </c>
      <c r="C488" s="1" t="s">
        <v>159</v>
      </c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/>
      <c r="B489" s="1"/>
      <c r="C489" s="1" t="s">
        <v>160</v>
      </c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1" t="s">
        <v>161</v>
      </c>
      <c r="D490" s="1"/>
      <c r="E490" s="1"/>
      <c r="F490" s="1"/>
      <c r="G490" s="1"/>
      <c r="H490" s="1"/>
      <c r="I490" s="8"/>
      <c r="J490" s="8">
        <v>-33233139.56</v>
      </c>
      <c r="K490" s="8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8"/>
      <c r="J491" s="8"/>
      <c r="K491" s="8"/>
    </row>
    <row r="492" spans="1:11" ht="15">
      <c r="A492" s="1">
        <v>89</v>
      </c>
      <c r="B492" s="1" t="s">
        <v>286</v>
      </c>
      <c r="C492" s="1" t="s">
        <v>159</v>
      </c>
      <c r="D492" s="1"/>
      <c r="E492" s="1"/>
      <c r="F492" s="1"/>
      <c r="G492" s="1"/>
      <c r="H492" s="1"/>
      <c r="I492" s="8"/>
      <c r="J492" s="8"/>
      <c r="K492" s="8"/>
    </row>
    <row r="493" spans="1:11" ht="15">
      <c r="A493" s="1"/>
      <c r="B493" s="1"/>
      <c r="C493" s="1" t="s">
        <v>160</v>
      </c>
      <c r="D493" s="1"/>
      <c r="E493" s="1"/>
      <c r="F493" s="1"/>
      <c r="G493" s="1"/>
      <c r="H493" s="1"/>
      <c r="I493" s="8"/>
      <c r="J493" s="8"/>
      <c r="K493" s="8"/>
    </row>
    <row r="494" spans="1:11" ht="15">
      <c r="A494" s="1"/>
      <c r="B494" s="1"/>
      <c r="C494" s="1" t="s">
        <v>161</v>
      </c>
      <c r="D494" s="1"/>
      <c r="E494" s="1"/>
      <c r="F494" s="1"/>
      <c r="G494" s="1"/>
      <c r="H494" s="1"/>
      <c r="I494" s="8"/>
      <c r="J494" s="8">
        <v>-5439296.42</v>
      </c>
      <c r="K494" s="8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8"/>
      <c r="J495" s="8"/>
      <c r="K495" s="8"/>
    </row>
    <row r="496" spans="1:11" ht="15">
      <c r="A496" s="1"/>
      <c r="B496" s="1"/>
      <c r="C496" s="2" t="s">
        <v>162</v>
      </c>
      <c r="D496" s="1"/>
      <c r="E496" s="1"/>
      <c r="F496" s="1"/>
      <c r="G496" s="1"/>
      <c r="H496" s="1"/>
      <c r="I496" s="7">
        <f>I9+I330</f>
        <v>1625784528.11</v>
      </c>
      <c r="J496" s="7">
        <f>J9+J330</f>
        <v>151537503.26999998</v>
      </c>
      <c r="K496" s="7">
        <f>J496/I496*100</f>
        <v>9.320884818984267</v>
      </c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</sheetData>
  <sheetProtection/>
  <mergeCells count="50">
    <mergeCell ref="C6:H6"/>
    <mergeCell ref="C354:H354"/>
    <mergeCell ref="C355:H355"/>
    <mergeCell ref="C356:H356"/>
    <mergeCell ref="C357:H357"/>
    <mergeCell ref="C401:G401"/>
    <mergeCell ref="C359:H359"/>
    <mergeCell ref="C360:H360"/>
    <mergeCell ref="C361:G361"/>
    <mergeCell ref="C362:H362"/>
    <mergeCell ref="C402:G402"/>
    <mergeCell ref="C403:G403"/>
    <mergeCell ref="C405:G405"/>
    <mergeCell ref="C396:G396"/>
    <mergeCell ref="C398:G398"/>
    <mergeCell ref="C399:G399"/>
    <mergeCell ref="C400:G400"/>
    <mergeCell ref="C428:H428"/>
    <mergeCell ref="C429:G429"/>
    <mergeCell ref="C415:H415"/>
    <mergeCell ref="C407:G407"/>
    <mergeCell ref="C408:G408"/>
    <mergeCell ref="C409:G409"/>
    <mergeCell ref="C411:G411"/>
    <mergeCell ref="C412:H412"/>
    <mergeCell ref="C413:H413"/>
    <mergeCell ref="C414:H414"/>
    <mergeCell ref="C422:G422"/>
    <mergeCell ref="C424:G424"/>
    <mergeCell ref="C426:G426"/>
    <mergeCell ref="C427:G427"/>
    <mergeCell ref="C423:G423"/>
    <mergeCell ref="C425:G425"/>
    <mergeCell ref="C392:G392"/>
    <mergeCell ref="C363:H363"/>
    <mergeCell ref="C364:G364"/>
    <mergeCell ref="C365:G365"/>
    <mergeCell ref="C366:G366"/>
    <mergeCell ref="C377:G377"/>
    <mergeCell ref="C378:G378"/>
    <mergeCell ref="C393:G393"/>
    <mergeCell ref="C395:G395"/>
    <mergeCell ref="C390:G390"/>
    <mergeCell ref="C388:G388"/>
    <mergeCell ref="C389:G389"/>
    <mergeCell ref="C379:G379"/>
    <mergeCell ref="C380:G380"/>
    <mergeCell ref="C381:G381"/>
    <mergeCell ref="C383:G383"/>
    <mergeCell ref="C384:G384"/>
  </mergeCells>
  <printOptions gridLines="1"/>
  <pageMargins left="0.2755905511811024" right="0.2755905511811024" top="0.5118110236220472" bottom="0.511811023622047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2022-02-02T08:32:45Z</cp:lastPrinted>
  <dcterms:created xsi:type="dcterms:W3CDTF">2018-01-10T03:12:35Z</dcterms:created>
  <dcterms:modified xsi:type="dcterms:W3CDTF">2022-03-02T09:32:17Z</dcterms:modified>
  <cp:category/>
  <cp:version/>
  <cp:contentType/>
  <cp:contentStatus/>
</cp:coreProperties>
</file>